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含会费不含党建" sheetId="8" r:id="rId1"/>
    <sheet name="含会费含党建" sheetId="1" state="hidden" r:id="rId2"/>
    <sheet name="不含会费" sheetId="4" state="hidden" r:id="rId3"/>
    <sheet name="信息化建设情况" sheetId="3" state="hidden" r:id="rId4"/>
    <sheet name="信息化建设情况 (2)" sheetId="9" state="hidden" r:id="rId5"/>
    <sheet name="证书统计" sheetId="6" state="hidden" r:id="rId6"/>
    <sheet name="附件" sheetId="11" r:id="rId7"/>
    <sheet name="Sheet2" sheetId="7" r:id="rId8"/>
    <sheet name="WpsReserved_CellImgList" sheetId="2" state="veryHidden" r:id="rId9"/>
  </sheets>
  <definedNames>
    <definedName name="_xlnm._FilterDatabase" localSheetId="0" hidden="1">含会费不含党建!$A$1:$AL$113</definedName>
    <definedName name="_xlnm._FilterDatabase" localSheetId="3" hidden="1">信息化建设情况!$A$2:$C$24</definedName>
    <definedName name="_xlnm._FilterDatabase" localSheetId="5" hidden="1">证书统计!$A$2:$C$12</definedName>
    <definedName name="_xlnm._FilterDatabase" localSheetId="1" hidden="1">含会费含党建!$A$7:$AN$115</definedName>
    <definedName name="_xlnm.Print_Titles" localSheetId="1">含会费含党建!$4:$7</definedName>
    <definedName name="_xlnm.Print_Area" localSheetId="1">含会费含党建!$A$1:$AM$114</definedName>
    <definedName name="_xlnm._FilterDatabase" localSheetId="2" hidden="1">不含会费!$A$7:$AN$108</definedName>
    <definedName name="_xlnm.Print_Titles" localSheetId="2">不含会费!$4:$7</definedName>
    <definedName name="_xlnm.Print_Area" localSheetId="2">不含会费!$A$1:$AM$108</definedName>
    <definedName name="_xlnm.Print_Titles" localSheetId="0">含会费不含党建!$4:$7</definedName>
    <definedName name="_xlnm.Print_Area" localSheetId="0">含会费不含党建!$A$1:$AL$112</definedName>
    <definedName name="_xlnm._FilterDatabase" localSheetId="4" hidden="1">'信息化建设情况 (2)'!$A$2:$C$23</definedName>
    <definedName name="_xlnm._FilterDatabase" localSheetId="6" hidden="1">附件!$A$1:$AI$112</definedName>
    <definedName name="_xlnm.Print_Titles" localSheetId="6">附件!$4:$7</definedName>
    <definedName name="_xlnm.Print_Area" localSheetId="6">附件!$A$1:$AI$112</definedName>
  </definedNames>
  <calcPr calcId="144525"/>
</workbook>
</file>

<file path=xl/sharedStrings.xml><?xml version="1.0" encoding="utf-8"?>
<sst xmlns="http://schemas.openxmlformats.org/spreadsheetml/2006/main" count="1067" uniqueCount="400">
  <si>
    <t>附表</t>
  </si>
  <si>
    <t>2023年全省资产评估行业高质量发展奖补资金情况明细表</t>
  </si>
  <si>
    <t>资产评估协会名称：（盖章）江苏省资产评估协会                                                                                                                                                                                                        单位：万元</t>
  </si>
  <si>
    <t>序号</t>
  </si>
  <si>
    <t>机构名称</t>
  </si>
  <si>
    <t>奖励类型</t>
  </si>
  <si>
    <t>奖励金额</t>
  </si>
  <si>
    <t>备注</t>
  </si>
  <si>
    <t>会费返还</t>
  </si>
  <si>
    <t>行业党建和统战</t>
  </si>
  <si>
    <t>社会贡献</t>
  </si>
  <si>
    <t>做强做优</t>
  </si>
  <si>
    <t>区域拓展</t>
  </si>
  <si>
    <t>信息化建设</t>
  </si>
  <si>
    <t>人才培养</t>
  </si>
  <si>
    <t>理论研究和宣传</t>
  </si>
  <si>
    <t>收入排名</t>
  </si>
  <si>
    <t>返回金额</t>
  </si>
  <si>
    <t>党组织受到党委表彰</t>
  </si>
  <si>
    <t>从业人员受到党委表彰</t>
  </si>
  <si>
    <t>被确定为党建创新典型案例</t>
  </si>
  <si>
    <t>全过程培养党员</t>
  </si>
  <si>
    <t>资产评估师担任部门评审专家</t>
  </si>
  <si>
    <t>资产评估项目受到部门表彰</t>
  </si>
  <si>
    <t>为社会公益事业做出突出贡献且受到县(市、区)级及以上部门表彰</t>
  </si>
  <si>
    <t>机构获有关部门表彰</t>
  </si>
  <si>
    <t>评估师获有关部门表彰</t>
  </si>
  <si>
    <t>被聘为中评协行业执业质量检查人员</t>
  </si>
  <si>
    <t>机构合并取得业务收入大于500万元</t>
  </si>
  <si>
    <t>中评协特色机构名录</t>
  </si>
  <si>
    <t>新型业务</t>
  </si>
  <si>
    <t>在省外新设立的分支机构取得业务收入100万元以上</t>
  </si>
  <si>
    <t>在境外设立的分支机构或成员所取得业务收入100万元以上</t>
  </si>
  <si>
    <t>自主研究资产评估执业辅助系统和内部管理系统</t>
  </si>
  <si>
    <t>外购资产评估执业辅助系统和内部管理系统</t>
  </si>
  <si>
    <t>高层次人才培养、引进博士</t>
  </si>
  <si>
    <t>高层次人才培养、引进硕士</t>
  </si>
  <si>
    <t>中评协领军人才</t>
  </si>
  <si>
    <t>省评协领军人才</t>
  </si>
  <si>
    <t>资产评估师考取其他职业资质或高级职称</t>
  </si>
  <si>
    <t>其他职业资质或高级职称人员考取资产评估资质</t>
  </si>
  <si>
    <t>提供见习岗位</t>
  </si>
  <si>
    <t>授予研究生工作站</t>
  </si>
  <si>
    <t>资产评估师担任高校产业教授、兼职教授（客座教授）、研究生校外导师等</t>
  </si>
  <si>
    <t>资产评估师入选继续教育师资库</t>
  </si>
  <si>
    <t>课题研究</t>
  </si>
  <si>
    <t>出版相关著作</t>
  </si>
  <si>
    <t>在中评协征文评选中获奖</t>
  </si>
  <si>
    <t>发表学术文章</t>
  </si>
  <si>
    <t>文稿被省评协采用</t>
  </si>
  <si>
    <t>江苏华信资产评估有限公司</t>
  </si>
  <si>
    <t>全过程培养共产党员：沙勇、严文平；评审专家：杨栎桢、曹文明；优秀评估师：曹文明；专家级评估师：胡兵；2022年检查人员：仲从飞；引进硕士：赵文瑞、殷苑芳;三期高端班人才：沙勇、潘雅琪；资产评估师考取其他资质：於海燕；见习岗位（12个）：杜甜甜、符佳雯、王辰媛、李嘉琪、曹宇欣、刘佳东、欧子欣、陈子昂、陈琦、洪澳、崔乐天、周子豪；文章：周鹰飞《生存曲线在专利资产评估中的应用——以H01为例预测经济使用年限》。</t>
  </si>
  <si>
    <t>江苏世诚土地房地产资产评估造价咨询有限公司</t>
  </si>
  <si>
    <t>曹亚考取房地产估价师</t>
  </si>
  <si>
    <t>无锡六信土地房地产资产评估造价咨询有限公司</t>
  </si>
  <si>
    <t>刘晶晶考取咨询工程师</t>
  </si>
  <si>
    <t>江苏中润房地产土地资产评估有限公司</t>
  </si>
  <si>
    <t>薛鹏飞考取房地产估价师证书</t>
  </si>
  <si>
    <t>淮安新元资产评估事务所</t>
  </si>
  <si>
    <t>淮安市国资委评审专家：李金平</t>
  </si>
  <si>
    <t>苏州天元土地房地产评估有限公司</t>
  </si>
  <si>
    <t>硕士王建成、宋佳波、尧羽菲、马春燕，王建成取得高级经济师</t>
  </si>
  <si>
    <t>江苏天元房地产评估造价集团有限公司</t>
  </si>
  <si>
    <t>袁瑜取得咨询工程师（投资）证书，提供黄婷一人实习岗位</t>
  </si>
  <si>
    <t>江苏仁衡土地房地产资产评估造价咨询有限公司</t>
  </si>
  <si>
    <t>李金祥取得高级经济师、一级造价工程师</t>
  </si>
  <si>
    <t>江苏大公房地产土地与资产评估造价</t>
  </si>
  <si>
    <t>吕礼伟新取得资产评估师证书</t>
  </si>
  <si>
    <t>江苏新鑫房地产土地资产评估有限公司</t>
  </si>
  <si>
    <t>引进硕士：朱登梅</t>
  </si>
  <si>
    <t>张家港市中恒房地产土地资产评估有限公司</t>
  </si>
  <si>
    <t>引进硕士：范雪峰</t>
  </si>
  <si>
    <t>江苏天地恒安房地产土地资产评估有限公司</t>
  </si>
  <si>
    <t>实习生5名：胡佳敏、钱奕好、田竹、吴芷昕、张安虞；刘佳，西交利物浦大学导师</t>
  </si>
  <si>
    <t>无锡华夏中诚资产评估房地产土地估价有限公司</t>
  </si>
  <si>
    <t>邓红梅，无锡城市职业技术学院客座教授</t>
  </si>
  <si>
    <t>江苏中诚土地房地产评估规划咨询有限公司</t>
  </si>
  <si>
    <t>乔强、刘厚勇取得一级造价工程师证书</t>
  </si>
  <si>
    <t>江苏先河房地产资产评估测绘咨询有限公司</t>
  </si>
  <si>
    <t>冯万康担任淮安国资委专家、钟曼利原土地估价师新取得资产评估师</t>
  </si>
  <si>
    <t>天源资产评估有限公司江苏分公司</t>
  </si>
  <si>
    <t>陈健，中国煤炭科工集团有限公司专家、南京财经大学会计学院专业硕士导师；陈烨，三期高端班人才；于懂礼，取得税务师证书；实习岗位（2人）：王一珉、吴玉洁；中评协发表文章四篇：基于监管视角探寻资产评估高质量发展策略、我国上市公司并购重组价值评估研究——以为计算机、通信和其他电子设备制造业为例、资产评估视角下业绩承诺履行情况分析——基于上司公司并购重组案例的研究、回归分析在并购重组评估实践中的应用——以价值比率的选取为例。</t>
  </si>
  <si>
    <t>中盛评估咨询有限公司</t>
  </si>
  <si>
    <t>向卫峰，盐城市政府国有资产监督管理委员会评审专家；董松涛，2023年联合检查组人员：滕波；信息化建设，自主研发；省评协高端人才：房春岩；实习岗位（1个）：段金池。</t>
  </si>
  <si>
    <t>江苏苏地仁合土地房地产评估测绘造价咨询有限公司</t>
  </si>
  <si>
    <t>陈明新取得咨询工程师证书</t>
  </si>
  <si>
    <t>江苏三师土地房地产资产评估测绘咨询有限公司</t>
  </si>
  <si>
    <t>引进硕士张红；蔡大春评估师新取得律师资格证书；培养党员1名：周群山。</t>
  </si>
  <si>
    <t>江苏国衡中测土地房地产资产评估咨询有限公司</t>
  </si>
  <si>
    <t>资产评估师其他证书：洪红；其他资质考取资产评估资质：苏文娟、张玉梅；信息化建设：外购《2010-2024年机电产品全球报价系统》。</t>
  </si>
  <si>
    <t>江苏金政房地产土地资产评估咨询有限公司</t>
  </si>
  <si>
    <t>实习岗位（1个）：吴金容；资产评估师考取其他资质：周南南。</t>
  </si>
  <si>
    <t>中京民信（北京）资产评估有限公司</t>
  </si>
  <si>
    <t>三期高端班：江海；资产评估师取得其他资质：强洁涛考取矿业权评估师。</t>
  </si>
  <si>
    <t>江苏大新房地产资产评估测绘造价咨询有限公司</t>
  </si>
  <si>
    <t>引进硕士：卢妤；实习岗位（2个）：张逸荃、刘逸芋</t>
  </si>
  <si>
    <t>江苏君盛土地房地产资产评估造价咨询有限公司</t>
  </si>
  <si>
    <t>资产评估师取得其他资质：黄丹</t>
  </si>
  <si>
    <t>江苏恒泰土地房地产评估测绘有限公司</t>
  </si>
  <si>
    <t>机构表彰：宜兴市2022年度助残工作先进单位；信息化建设：外购开发软件</t>
  </si>
  <si>
    <t>万隆（上海）资产评估有限公司苏州分公司</t>
  </si>
  <si>
    <t>实习岗位（2个）：顾传琦、童新雨；校外导师：毛为民（西交利物浦）</t>
  </si>
  <si>
    <t>江苏万隆资产评估有限公司</t>
  </si>
  <si>
    <t>信息化建设：信息服务费（万得软件）</t>
  </si>
  <si>
    <t>江苏首佳土地房地产评估测绘事务所有限公司</t>
  </si>
  <si>
    <t>江苏省政府采购评审专家：吉春宇；资产评估师取得其他资质：吉春宇、陶春燕</t>
  </si>
  <si>
    <t>苏州通宜房地产土地评估咨询有限公司</t>
  </si>
  <si>
    <t>评审专家（江苏省综合评标专家库）：王灿、董鹏；资产评估师取得其他资质：王灿、万昀</t>
  </si>
  <si>
    <t>江苏铭诚土地房地产评估测绘工程咨询有限公司</t>
  </si>
  <si>
    <t>引进硕士：王立平、张杰、是丽娜、李真</t>
  </si>
  <si>
    <t>江苏天圣房地产土地评估测绘有限公司</t>
  </si>
  <si>
    <t>高端人才、硕士：马永魁</t>
  </si>
  <si>
    <t>江苏中和东华土地房地产资产评估造价有限公司</t>
  </si>
  <si>
    <t>优秀评估师：吴亮；信息化建设：自主研发；资产评估师取得其他资质：刘顺、张佳能、张雅红、钱数春；见习岗位（1个）：张叶</t>
  </si>
  <si>
    <t>北京北方亚事资产评估事务所（特殊普通合伙）苏州分所</t>
  </si>
  <si>
    <t>实习岗位（2个）：袁浩天、朱玉姣</t>
  </si>
  <si>
    <t>徐州公信资产评估土地房地产估价有限公司</t>
  </si>
  <si>
    <t>三期高端人才：纪中晨</t>
  </si>
  <si>
    <t>江苏五星资产评估有限责任公司</t>
  </si>
  <si>
    <t>全过程培养党员：李兆良；评审专家：黄忠全、任漱晨；专家级评估师：黄忠全；特色知识产权机构；信息化建设：外购软件；资产评估师取得其他资质：陈井双、韩佳炜；校外导师：任漱晨</t>
  </si>
  <si>
    <t>盐城市金地土地房地产估价有限公司</t>
  </si>
  <si>
    <t>资产评估师取得其他资质：孙可可、朱珍珍</t>
  </si>
  <si>
    <t>江苏清华房地产资产评估造价咨询有限公司</t>
  </si>
  <si>
    <t>引进硕士：王玉彤</t>
  </si>
  <si>
    <t>泰州光明资产评估事务所（普通合伙）</t>
  </si>
  <si>
    <t>三期高端人才：钱玉军；实习岗位(1个）：顾泽铭</t>
  </si>
  <si>
    <t>苏州吴地房地产资产评估规划测绘有限公司</t>
  </si>
  <si>
    <t>引进硕士：林琳；资产评估师取得其他资质：佘六梅、钟原、汤炎</t>
  </si>
  <si>
    <t>盐城山川资产评估事务所（有限合伙）</t>
  </si>
  <si>
    <t>评审专家（盐城国资委）：顾凌霄；实习生2人：李根、胡琪</t>
  </si>
  <si>
    <t>苏州信谊行房地产土地评估咨询有限公司</t>
  </si>
  <si>
    <t>评审专家：黄金（苏州市价格认定局）；资产评估师取得其他资质：袁子灿、黄金；其他资质新考取评估师：陈芳芳</t>
  </si>
  <si>
    <t>江苏恒诚资产评估房地产土地估价有限公司</t>
  </si>
  <si>
    <t>资产评估师取得其他资质：刘丹丽（房地产估计师）</t>
  </si>
  <si>
    <t>江苏新大陆房地产土地评估造价咨询有限公司</t>
  </si>
  <si>
    <t>见习岗位（4个）：宋辰云、许天、蒲菘芸、王诗涵</t>
  </si>
  <si>
    <t>北京中企华资产评估有限责任公司江苏分公司</t>
  </si>
  <si>
    <t>评审专家：李军（盐城国资委）</t>
  </si>
  <si>
    <t>江苏仁禾中衡工程咨询房地产估价有限公司</t>
  </si>
  <si>
    <t>评审专家（盐城国资委）：梁泽泉、王思远、陈爱兰</t>
  </si>
  <si>
    <t>江苏公勤资产评估有限公司</t>
  </si>
  <si>
    <t>评审专家（盐城国资委）：朱红艳、许李君</t>
  </si>
  <si>
    <t>苏州立卓资产评估事务所（有限合伙）</t>
  </si>
  <si>
    <t>资产评估师取得其他资质：戴国云（CPA)</t>
  </si>
  <si>
    <t>中和资产评估有限公司江苏分公司</t>
  </si>
  <si>
    <t>评审专家（盐城国资委）：徐继春；优秀评估师：徐继春；检查人员：徐继春</t>
  </si>
  <si>
    <t>南京正浩资产评估有限公司</t>
  </si>
  <si>
    <t>专家级评估师：李小明；实习岗位（1个）：付康</t>
  </si>
  <si>
    <t>江苏象仁土地房地产资产评估有限公司</t>
  </si>
  <si>
    <t>三期高端人才：张荣荣；发表文章：《破产重整中无形资产价值评估探讨》</t>
  </si>
  <si>
    <t>徐州众合房地产土地评估有限公司</t>
  </si>
  <si>
    <t>信息化建设：自主开发；见习岗位7个：周琦川、李杰、单天池、冯逸飞、杨文蕊、余华、虞航涛</t>
  </si>
  <si>
    <t>江苏普信资产评估房地产土地估价有限公司</t>
  </si>
  <si>
    <t>无锡市注册会计师协会优秀党员：糜晨超；评审专家（全国价格鉴证专家）：顾卫娟；资产评估师取得其他资质：顾卫娟、张怡悦（高级经济师）；三期高全人才：顾卫娟；见习岗位（2个）：凌小淳、朱子慧；信息化建设：外购（用友系统）</t>
  </si>
  <si>
    <t>苏州永联行土地房地产评估有限公司</t>
  </si>
  <si>
    <t>信息化建设：自主研发；见习岗位：陆思洋、殷天晖</t>
  </si>
  <si>
    <t>中通诚资产评估有限公司江苏仁合分公司</t>
  </si>
  <si>
    <t>评审专家：潘涛（省级预算专家）、李峰（人民法院专家库）；专家级评估师：李峰；信息化建设：同花顺</t>
  </si>
  <si>
    <t>江苏中企华中天资产评估有限公司</t>
  </si>
  <si>
    <t>2022年度常州市青年文明号、2022-2023年度常州市注册会计师资产评估行业先进党组织；党建工作优秀联络员：曹阳；全过程党员培养：祁雨露；专家级评估师：谢肖琳；优秀评估师：于景刚；特色机构（知识产权）；信息化建设：自主研发；引进硕士：卞旭东、陶琳、李斌；资产评估师取得其他资质：汤媛媛（房地产）；省评协高端人才：毛邱祺、谢如松；实习岗位（16位）：袁圣淳、张佩佩、杨凯、左伟亚、万志远、蒋语谌、李兆晶、靳韬、何心悦、缪迅、姚依彤、赵婧、刘炎东、李航宇、卢程炜、马婧怡；校外导师：卞旭东、于景刚、谢肖琳；《电影版权价值评估研究》</t>
  </si>
  <si>
    <t>江苏中策行土地房地产资产评估</t>
  </si>
  <si>
    <t>信息化建设：自主研发软件</t>
  </si>
  <si>
    <t>无锡友信资产评估有限公司</t>
  </si>
  <si>
    <t>九三学社先进个人：吴琳强；评审专家（检察院听证专家）：吴琳强；优秀评估师：吴琳强；信息化建设：同花顺</t>
  </si>
  <si>
    <t>北京华亚正信资产评估有限公司江苏分公司</t>
  </si>
  <si>
    <t>评审专家：王昱文（盐城国资委员）；资产评估师取得其他资质：张萌、张健（矿业权）；省评高端人才：徐澄；见习岗位（5）：伍宗昌、田荘晔、徐文娟、窦宇航、李响</t>
  </si>
  <si>
    <t>江苏中泰房地产土地资产评估测绘造价咨询有限公司</t>
  </si>
  <si>
    <t>见习岗位：康乃媛</t>
  </si>
  <si>
    <t>江苏德衡资产评估房地产估价有限公司</t>
  </si>
  <si>
    <t>中评协特色机构，自然资源、知识产权；评审专家（盐城国资委）：崔世秀；优秀评估师：崔世秀；资产评估师取得其他资质：陈姗、陈星飞、刘锦花；发表文章：《我的评估人生》</t>
  </si>
  <si>
    <t>江苏天健华辰资产评估有限公司</t>
  </si>
  <si>
    <t>评审专家：纪学春、陈小兵（省国资委）；专家级评估师：纪学春；资产评估师取得其他资质：肖斌、郭海霞（矿权）；高端人才：史晓宁；见习岗位（5个）：史霄琦、芦豪杰、葛响响、刘文婧、周明智；信息化建设：用友+同花顺</t>
  </si>
  <si>
    <t>江苏中勤资产评估房地产估价有限公司</t>
  </si>
  <si>
    <t>见习岗位（6）：陈萍萍、武心静、郭世婷、李静、姚依彤、黄玉洁；客座教授：刘晓娟</t>
  </si>
  <si>
    <t>江苏常地房地产资产评估勘测规划有限公司</t>
  </si>
  <si>
    <t>引进硕士：袁维、杨天文、张杰；见习岗位：王丽丽</t>
  </si>
  <si>
    <t>中证房地产评估造价集团有限公司</t>
  </si>
  <si>
    <t>全过程培养党员：严坤；云南省资产评估协会优秀检查人员：常建勇；高端人才：周大芳；资产评估师取得其他资质；薛杨、朱辉芳（监理工程师）</t>
  </si>
  <si>
    <t>江苏中正同仁土地房地产资产评估有限公司</t>
  </si>
  <si>
    <t>全过程培养党员：胡三民；校外导师：胡三民</t>
  </si>
  <si>
    <t>江苏万隆永鼎房地产土地资产评估有限公司</t>
  </si>
  <si>
    <t>信息化建设：外购软件（云评众联软件）评估系统</t>
  </si>
  <si>
    <t>江苏鑫鼎土地房地产资产评估咨询有限公司</t>
  </si>
  <si>
    <t>政府采购评审专家：郭忠伟</t>
  </si>
  <si>
    <t>江苏天仁房地产土地资产评估有限公司</t>
  </si>
  <si>
    <t>评审专家(价格协会):黄友林、俞飞；专家级评估师：俞飞；特色机构；信息化建设：外购软件（造价系统）；见习岗位（4人）：邵嘉敏、孙广鹏、蒋雅静、姚雨婷；王路《企业价值评估管理现状及其分析》</t>
  </si>
  <si>
    <t>南京长城土地房地产资产评估造价咨询有限公司</t>
  </si>
  <si>
    <t>全过程培养党员：居剑、孔志成；评审专家（盐城国资委）：居剑、孔志成、李扣芹、刘昱；优秀评估师：孔志成、专家级评估师：王延龙；特色机构；信息化建设：外购软件、同花顺；资产评估师取得其他资质：李直（矿业）、李扣芹（高级经济师）、孔志成（监理工程）；见习岗位（5个）：王淑豪、陈斌、陆琪璇、徐宏业、杨建强；校外导师：王延龙（南大会计、审计导师）、马云婷（南京交通职业技术学院外聘讲师）</t>
  </si>
  <si>
    <t>江苏苏地行土地房地产评估有限公司</t>
  </si>
  <si>
    <t>信息化建设：外购软件（机价网）辅助查询系统；评估师取得其他资质：吴俊（咨询工程师）；其他资质取得评估师：范春</t>
  </si>
  <si>
    <t>国众联资产评估土地房地产估价有限公司盐城分公司</t>
  </si>
  <si>
    <t>评审专家：陈艳华（盐城国资委）</t>
  </si>
  <si>
    <t>南通新天资产评估有限公司</t>
  </si>
  <si>
    <t>校外导师：葛云（南通师范高等专科学校管理学院）</t>
  </si>
  <si>
    <t>江苏鑫洋土地房地产评估有限公司</t>
  </si>
  <si>
    <t>2022年度夏洁如“常州市注册会计师资产评估行业优秀党支部书记"荣誉称号；评审专家：蒋伟中（常州市人民政府国资委）</t>
  </si>
  <si>
    <t>常州普华开瑞资产评估房地产估价有限公司</t>
  </si>
  <si>
    <t>评审专家（江苏省政府采购评审专家）：姜逸峰、傅岳骏</t>
  </si>
  <si>
    <t>江苏德道天诚土地房地产评估造价咨询有限公司</t>
  </si>
  <si>
    <t>校外导师：胡澄（南京工业大学研究生院）</t>
  </si>
  <si>
    <t>镇江华元土地房地产资产评估测绘造价咨询有限公司</t>
  </si>
  <si>
    <t>资产评估师取得其他资质：孙彩霞（CPA）、卢亦嘉（房地产估价师）</t>
  </si>
  <si>
    <t>南通振兴房地产资产评估有限公司</t>
  </si>
  <si>
    <t>引进硕士：汤莹</t>
  </si>
  <si>
    <t>江苏伟业房地产土地评估造价咨询有限公司</t>
  </si>
  <si>
    <t>引进硕士：李赞红</t>
  </si>
  <si>
    <t>中联资产评估集团有限公司江苏分公司</t>
  </si>
  <si>
    <t>评审专家：蒋刚（省级预算绩效管理）、何燕平、翟晓红、岳修奎（盐城国资委）；专家级评估师：岳修奎；资产评估师取得其他资质：王宏光、张雅淇；见习岗位（8个）：李汝涛、刘雨欣、黄庆辰、杜甜甜、栾珠娜、韦嘉、袁博、孙羽慧；发表文章：《资产基础法下企业价值评估增减值的所得税影响探究》</t>
  </si>
  <si>
    <t>江苏佳事得房地产土地资产评估测绘造价咨询有限公司</t>
  </si>
  <si>
    <t>全过程培养党员：黄锦忠；资产评估师取得其他资质：王梦蝶（一级造价工程师）；见习岗位（6人）：尹燕妮、卢德沛、俞澜、洪洋、蒋家雯、杨晶晶</t>
  </si>
  <si>
    <t>江苏永和土地房地产估价有限公司</t>
  </si>
  <si>
    <t>省评协高端人才：徐家龙</t>
  </si>
  <si>
    <t>苏州华仁土地房地产评估造价咨询有限公司</t>
  </si>
  <si>
    <t>三期高端人才：樊锦</t>
  </si>
  <si>
    <t>厦门嘉学资产评估房地产估价有限公司南京分公司</t>
  </si>
  <si>
    <t>23年检查人员：章庆；资产评估师取得其他资质:章庆（矿业权）；三期高端人才：刘国帅</t>
  </si>
  <si>
    <t>上海立信资产评估有限公司江苏分公司</t>
  </si>
  <si>
    <t>省评协高端人才：严文平</t>
  </si>
  <si>
    <t>北京北方亚事资产评估事务所（特殊普通合伙）江苏分所</t>
  </si>
  <si>
    <t>全过程培养党员：李德沁、王译禾、陈卫、宋红秀；优秀评估师：李德沁；23年检查人员：李德沁；引进硕士：王珊珊；省评协三期高端班人才：曹璇</t>
  </si>
  <si>
    <t>江苏富华资产评估有限公司</t>
  </si>
  <si>
    <t>引进硕士：周延、孙思雨</t>
  </si>
  <si>
    <t>金证（上海）资产评估有限公司江苏分公司</t>
  </si>
  <si>
    <t>评审专家：冯艳、徐晓斌、李斌（省级预算绩效管理专家）；优秀评估师：陈蓓；专家级评估师：徐晓斌 ；省评协高端人才：陈蓓；见习岗位（5人）：卢金萍、朱晓蕾、许心雨、杨晓帆、赵黄娜</t>
  </si>
  <si>
    <t>江苏同方房地产资产评估规划勘测有限公司</t>
  </si>
  <si>
    <t>无锡市两新”雁阵计划“5A级党组织、无锡市小微企业个体工商户专业市场党建优秀（特色）品牌；民主促进会2021-2022年度服务先锋奖：蒋志明；引进硕士：杨姣、苏铭；见习岗位（11个）：葛苏豪、杜宇昕、朱宇成、顾浩宇、朱益梅、王星宇、宋一飞、周晨曦、勇伊晴、刘辰霆、黄海睿</t>
  </si>
  <si>
    <t>江苏立信慧源房地产土地资产评估有限公司</t>
  </si>
  <si>
    <t>泰州市注册会计师行业先进党组织；全过程培养党员：胡双凤；泰州市国有企业外部董事人才库：胡双凤；见习岗位（12个）：黄连巧、孟银川、杨诗洁、杨泰鹏、夏明冲、贺黎哲、郑冯、李超群、姜会、杨潇涵、许金、吴琰琪</t>
  </si>
  <si>
    <t>江苏经纬资产土地房地产评估测绘工程咨询有限公司</t>
  </si>
  <si>
    <t>优秀评估师：童为标</t>
  </si>
  <si>
    <t>博鑫睿华（苏州）资产评估房地产土地估价有限公司</t>
  </si>
  <si>
    <t>博鑫睿华博鑫西藏分公司；三期高端人才：周博；见习岗位（5）：丁柱、杨盼、刘瑞邦、陈冰艺、刘欣然</t>
  </si>
  <si>
    <t>江苏正成土地房地产资产评估咨询有限公司</t>
  </si>
  <si>
    <t>引进硕士：高恒辉（考文垂大学）</t>
  </si>
  <si>
    <t>江苏立信新元土地房地产资产评估咨询有限公司</t>
  </si>
  <si>
    <t>全过程党员培养：严文平；知识产权特色机构</t>
  </si>
  <si>
    <t>江苏中信华明房地产土地资产评估有限公司</t>
  </si>
  <si>
    <t>江苏建元恒信资产评估有限公司</t>
  </si>
  <si>
    <r>
      <rPr>
        <sz val="36"/>
        <color theme="1"/>
        <rFont val="宋体"/>
        <charset val="134"/>
      </rPr>
      <t>评审专家：孔斌（秦淮区人民检察院）；信息化建设：自主研发管理系统；见习岗位（</t>
    </r>
    <r>
      <rPr>
        <sz val="36"/>
        <color theme="1"/>
        <rFont val="Times New Roman"/>
        <charset val="134"/>
      </rPr>
      <t>2</t>
    </r>
    <r>
      <rPr>
        <sz val="36"/>
        <color theme="1"/>
        <rFont val="宋体"/>
        <charset val="134"/>
      </rPr>
      <t>）位：袁梦、程兰淇</t>
    </r>
  </si>
  <si>
    <t>苏州中财信资产评估有限公司</t>
  </si>
  <si>
    <t>见习岗位（3个）：刘琳、刘俊虹、孙慧宜</t>
  </si>
  <si>
    <t>江苏万方源土地房地产评估测绘咨询有限公司</t>
  </si>
  <si>
    <t>江苏苏信房地产评估咨询有限公司</t>
  </si>
  <si>
    <t>江苏明润资产房地产评估造价咨询有限公司</t>
  </si>
  <si>
    <t>江苏拓普森房地产资产评估规划测绘有限公司</t>
  </si>
  <si>
    <t>江苏金汇通房地产资产评估造价咨询有限公司</t>
  </si>
  <si>
    <t>无锡金博房地产土地资产估价咨询有限公司</t>
  </si>
  <si>
    <t>江苏金宁达房地产评估规划测绘咨询有限公司</t>
  </si>
  <si>
    <t>无锡东圣资产评估事务所有限公司</t>
  </si>
  <si>
    <t>总计</t>
  </si>
  <si>
    <t>附表：</t>
  </si>
  <si>
    <t>2023年全省资产评估行业高质量发展奖补资金情况汇总表</t>
  </si>
  <si>
    <t>不合格备注</t>
  </si>
  <si>
    <t>全国机构综合评价年度排名</t>
  </si>
  <si>
    <t>全国机构分类分级</t>
  </si>
  <si>
    <t>2022-2023年度江苏省资产评估行业先进党组织；2022-2023年度江苏省资产评估行业优秀共产党员：樊亚非、高莉莉、王晓凤；全过程培养共产党员：严文平、沙勇、陈锋、高晶；评审专家：柳栎桢、曹文明；优秀评估师：胡兵、曹文明；2022年检查人员：仲从飞；引进硕士：赵文瑞、殷苑芳;三期高端班人才：沙勇、潘雅琪；资产评估师考取其他资质：於海燕；见习岗位（12个）：杜甜甜、符佳雯、王辰媛、李嘉琪、曹宇欣、刘佳东、欧子欣、陈子昂、陈琦、洪澳、崔乐天、周子豪；文章：周鹰飞《生存曲线在专利资产评估中的应用——以H01为例预测经济使用年限》。</t>
  </si>
  <si>
    <t>曹亚考取房地产估价师，入职五年。</t>
  </si>
  <si>
    <t>刘晶晶考取咨询工程师证书。</t>
  </si>
  <si>
    <t>薛鹏飞取得房地产估价师证书</t>
  </si>
  <si>
    <t>评审专家：李金平</t>
  </si>
  <si>
    <t>江阴中天衡资产评估事务所</t>
  </si>
  <si>
    <t>朱正洪担任江阴市第十八届常委会计划和预算审查咨询专家</t>
  </si>
  <si>
    <t>行业优秀党支部、吕礼伟新取得资产评估师证书</t>
  </si>
  <si>
    <t>朱登梅研究生</t>
  </si>
  <si>
    <t>范雪峰研究生</t>
  </si>
  <si>
    <t>机构获得连云港住房和城乡建设局表彰（非资产评估行业）</t>
  </si>
  <si>
    <t>张玉梅担任南京市房地产评估专家委员会、南京市征收集体土地涉及房屋补偿评估专家委员会专家；（非我行专家）；信息化外购报价系统。</t>
  </si>
  <si>
    <t>引进博士：杜一衡；引进硕士：卢妤；实习岗位（2个）：张逸荃、刘逸芋</t>
  </si>
  <si>
    <t>党员杜少甫非我行业培养；引进博士：杜一衡（进公司未满三年）</t>
  </si>
  <si>
    <t>公益事业：宜兴市2022年度助残工作先进单位；信息化建设：外购开发软件。</t>
  </si>
  <si>
    <t>党委裱表彰：吴良芬获得中共宜兴市宜城街道工作委员会优秀党务工作者、宜兴市宜城街道妇女联合会三八红旗手；高伟鹏获中共宜兴市宜城街道工作委员会优秀共产党员？</t>
  </si>
  <si>
    <t>实习岗位（2个）：顾传琦、童新雨；校外导师：毛为民（西交利物浦）。</t>
  </si>
  <si>
    <t>吴江区经侦大队专家（非市级以上）、校外导师（去年已申报）、公益事业（非政府部门）</t>
  </si>
  <si>
    <t>信息化建设：信息服务费（万得软件）。</t>
  </si>
  <si>
    <t>高端人才：藤翀剑；硕士黄玉菡；校外导师贾亚军均以申报过。</t>
  </si>
  <si>
    <t>江苏省政府采购评审专家：吉春宇；资产评估师取得其他资质：吉春宇、陶春燕。</t>
  </si>
  <si>
    <t>评审专家（江苏省综合评标专家库）：王灿、董鹏；资产评估师取得其他资质：王灿、万昀。</t>
  </si>
  <si>
    <t>引进硕士：王立平、张杰、是丽娜、李真。</t>
  </si>
  <si>
    <t>评审专家非资产评估师</t>
  </si>
  <si>
    <t>高端人才、硕士：马永魁。</t>
  </si>
  <si>
    <t>经济专业技术资格考试成绩（非证书、含金量？)</t>
  </si>
  <si>
    <t>优秀评估师：吴亮；信息化建设：自主研发；资产评估师取得其他资质：刘顺、张佳能、张雅红、钱数春；见习岗位（1个）：张叶。</t>
  </si>
  <si>
    <t>实习岗位（2个）：袁浩天、朱玉姣。</t>
  </si>
  <si>
    <t>2022-2023年度江苏省资产评估行业先进党组织；优秀党员：周娟萍；全过程培养党员：李兆良；评审专家：黄忠全、任漱晨；评估师表彰：黄忠全；特色知识产权机构；信息化建设：外购软件；资产评估师取得其他资质：陈井双、韩佳炜；中国矿业大学研究生工作站；校外导师：任漱晨</t>
  </si>
  <si>
    <t>信息化建设：外购软件（同花顺）。</t>
  </si>
  <si>
    <t>资产评估师取得其他资质：孙可可、朱珍珍。</t>
  </si>
  <si>
    <t>三期高端人才：钱玉军；实习岗位(1个）：顾泽铭。</t>
  </si>
  <si>
    <t>引进硕士：林琳；资产评估师取得其他资质：佘六梅、钟原、汤炎。</t>
  </si>
  <si>
    <t>公益、表彰非资产评估行业、顾燕芬荣誉年份2021不对；发表文章为房地产相关</t>
  </si>
  <si>
    <t>评审专家（盐城国资委）：卞志山、秦珺、顾凌霄；实习生2人：李根、胡琪。</t>
  </si>
  <si>
    <t>评审专家：黄金（苏州市价格认定局）；资产评估师取得其他资质：袁子灿、黄金；其他资质新考取评估师：陈芳芳。</t>
  </si>
  <si>
    <t>见习岗位（4个）：宋辰云、许天、蒲菘芸、王诗涵。</t>
  </si>
  <si>
    <t>评审专家：李军（盐城国资委）；</t>
  </si>
  <si>
    <t>评审专家（盐城国资委）：朱红艳、许李君。</t>
  </si>
  <si>
    <t>优秀专家级评估师：李小明；实习岗位（1个）：付康。</t>
  </si>
  <si>
    <t>王婷证书（未在行业三年）</t>
  </si>
  <si>
    <t>信息化建设：自主开发；见习岗位7个：周琦川、李杰、单天池、冯逸飞、杨文蕊、余华、虞航涛。</t>
  </si>
  <si>
    <t>党员非我行业全培养；实习无工资只有餐补</t>
  </si>
  <si>
    <t>优秀党员：糜晨超；评审专家（全国价格鉴证专家）：顾卫娟；资产评估师取得其他资质：顾卫娟、张怡悦（高级经济师）；三期高全人才：顾卫娟；见习岗位（2个）：凌小淳、朱子慧；信息化建设：外购（用友系统）。</t>
  </si>
  <si>
    <t>房地产行业专家、检查人员；高端二期已给、课题项目已给；信息化建设(外购用友系统）。</t>
  </si>
  <si>
    <t>2022-2023年度江苏省资产评估行业先进党组织；2022-2023年度江苏省资产评估行业优秀共产党员：吴涛；评审专家：潘涛（省级预算专家）、李峰（人民法院专家库）；优秀评估师：李峰；信息化建设：同花顺</t>
  </si>
  <si>
    <t>信息化：同花顺。中评协高端人才：姚雪勇；省评协人才：沈国平（二期）</t>
  </si>
  <si>
    <t>2022年度常州市青年文明号、2022-2023年度常州市注册会计师资产评估行业先进党组织；党建工作优秀联络员：曹阳；专家级优秀评估师：谢肖琳；优秀评估师：于景刚；优秀检查人员：李斌；特色机构（知识产权）；信息化建设：自主研发；引进硕士：卞旭东、陶琳、李斌；资产评估师取得其他资质：汤媛媛（房地产）；省评协高端人才：毛邱祺、谢如松；实习岗位（16位）：袁圣淳、张佩佩、杨凯、左伟亚、万志远、蒋语谌、李兆晶、靳韬、何心悦、缪迅、姚依彤、赵婧、刘炎东、李航宇、卢程炜、马婧怡；校外导师：卞旭东、于景刚、谢肖琳；《电影版权价值评估研究》。</t>
  </si>
  <si>
    <t>中平协高端人已给过、硕士（周颖、刘诚）未满三年、其他资质取得资产评估师不在2022年度。</t>
  </si>
  <si>
    <t>信息化建设：自主研发软件。</t>
  </si>
  <si>
    <t>九三学社：吴琳强；评审专家（检察院听证专家）：吴琳强；优秀评估师：吴琳强；</t>
  </si>
  <si>
    <t>信息化建设：同花顺0.294.</t>
  </si>
  <si>
    <t>评审专家：王昱文（盐城国资委员）；资产评估师取得其他资质：张萌、张健（矿业权）；省评高端人才：徐澄；见习岗位（5）：伍宗昌、田荘晔、徐文娟、窦宇航、李响。</t>
  </si>
  <si>
    <t>评审专家（盐城国资委）：崔世秀；优秀评估师：崔世秀；资产评估师取得其他资质：陈姗、陈星飞、刘锦花；发表文章：《我的评估人生》。</t>
  </si>
  <si>
    <t>评审专家：纪学春（盐城国资委）；专家级优秀评估师：纪学春；资产评估师取得其他资质：肖斌、郭海霞（矿权）；高端人才：史晓宁；见习岗位（5个）：史霄琦、芦豪杰、葛响响、刘文婧、周明智；信息化建设：用友+同花顺。</t>
  </si>
  <si>
    <t>考取证书（胡东泉未满3年）；8名见习生未满3个月；</t>
  </si>
  <si>
    <t>见习岗位（12）：陈萍萍、武心静、郭世婷、李静、姚依彤、黄玉洁；客座教授：刘晓娟。</t>
  </si>
  <si>
    <t>专家：非我行业、聘期非最近年度。</t>
  </si>
  <si>
    <t>引进硕士：袁维、杨天文、张杰；见习岗位：王丽丽。</t>
  </si>
  <si>
    <t>全过程培养党员：严坤；高端人才：周大芳；资产评估师取得其他资质；薛杨、朱辉芳（监理工程师）；</t>
  </si>
  <si>
    <t>专家类：房地产行业</t>
  </si>
  <si>
    <t>全过程培养党员：胡三民；校外导师：胡三民。</t>
  </si>
  <si>
    <t>镇江恒信土地房地产资产评估有限公司</t>
  </si>
  <si>
    <t>2022-2023年度江苏省资产评估行业优秀共产党员：王星宇</t>
  </si>
  <si>
    <t>21年度的优秀党员已给</t>
  </si>
  <si>
    <t>信息化建设：外购软件（云评众联软件）评估系统；</t>
  </si>
  <si>
    <t>政府采购评审专家：郭忠伟。</t>
  </si>
  <si>
    <t>评审专家(价格协会):黄友林、俞飞；专家级优秀评估师：俞飞；特色机构；信息化建设：外购软件（造价系统）；见习岗位（4人）：邵嘉敏、孙广鹏、蒋雅静、姚雨婷；王路《企业价值评估管理现状及其分析》。</t>
  </si>
  <si>
    <t>潘雄伟专家是房地产行业；引进硕士：张英馨、王新、李亚军（已申报过）；俞飞：技术经纪（测绘工程）证书（2021年取得）、其他年度优秀评估师。检查人员：俞飞（只在库里）</t>
  </si>
  <si>
    <t>全过程培养党员：居剑、孔志成；评审专家（盐城国资委）：居剑、孔志成、李扣芹、刘昱；优秀评估师：孔志成、王延龙；特色机构；信息化建设：外购软件、同花顺；资产评估师取得其他资质：李直（矿业）、李扣芹（高级经济师）、孔志成（监理工程）；见习岗位（5个）：王淑豪、陈斌、陆琪璇、徐宏业、杨建强；东大研究生实习基地；校外导师：王延龙（南大会计、审计导师）、马云婷（南京交通职业技术学院外聘讲师）。</t>
  </si>
  <si>
    <t>2021-2022年度江苏省资产评估行业先进党组织（已申报过）；文章（土地估价）；继续教育师资库（3人：王延龙、刘昱、居剑）。</t>
  </si>
  <si>
    <t>江苏姑苏明诚房地产土地资产评估事务所有限公司</t>
  </si>
  <si>
    <t>苏州市会计专家：孙家兵</t>
  </si>
  <si>
    <t>信息化建设：外购软件（机价网）辅助查询系统；评估师取得其他资质：吴俊（咨询工程师）；其他资质取得评估师：范春；</t>
  </si>
  <si>
    <t>专家：张其宝、张静、吴俊、曹微微、陈庆远、张小林、范春、柳叶婷；博士张静（已申报）；杨雯舒（21年取得评估师）。</t>
  </si>
  <si>
    <t>校外导师：葛云（南通师范高等专科学校管理学院）。</t>
  </si>
  <si>
    <t>2022年度“常州市注册会计师资产评估行业优秀党支部书记"荣誉称号；评审专家：蒋伟中（常州市人民政府国资委）</t>
  </si>
  <si>
    <t>2021-2022年度优秀党支部已给；公益非市级表扬。</t>
  </si>
  <si>
    <t>评审专家（江苏省政府采购评审专家）：姜逸峰、傅岳骏。</t>
  </si>
  <si>
    <t>资产评估师取得其他资质：孙彩霞（CPA）、卢亦嘉（房地产估价师）。</t>
  </si>
  <si>
    <t>引进硕士：李赞红；</t>
  </si>
  <si>
    <t>党组织表扬（非我行业下）</t>
  </si>
  <si>
    <t>评审专家：蒋刚（省级预算绩效管理）、何燕平、翟晓红、岳修奎（盐城国资委）；专家级优秀评估师：岳修奎；资产评估师取得其他资质：王宏光、张雅淇；见习岗位（8个）：李汝涛、刘雨欣、黄庆辰、杜甜甜、栾珠娜、韦嘉、袁博、孙羽慧；发表文章：《资产基础法下企业价值评估增减值的所得税影响探究》。</t>
  </si>
  <si>
    <t>继续教育师资库（岳修奎）；</t>
  </si>
  <si>
    <t>全过程培养党员：黄锦忠；资产评估师取得其他资质：王梦蝶（一级造价工程师）；见习岗位（6人）：尹燕妮、卢德沛、俞澜、洪洋、蒋家雯、杨晶晶。</t>
  </si>
  <si>
    <t>校外导师（土地估价行业）；专家（房地产行业）。</t>
  </si>
  <si>
    <t>23年检查人员：章庆；资产评估师取得其他资质:章庆（矿业权）；三期高端人才：刘国帅。</t>
  </si>
  <si>
    <t>省评协高端人才：严文平。</t>
  </si>
  <si>
    <t>全过程培养党员：李德沁、王译禾、陈卫、宋红秀；优秀评估师：李德沁；23年检查人员：李德沁；引进硕士：王珊珊；省评协三期高端班人才：曹璇；</t>
  </si>
  <si>
    <t>2021-2022年度江苏省资产评估行业先进党组织（已给过）；一二期高端人才（已给过）；课题项目已给过；一人进入继续教育教师库</t>
  </si>
  <si>
    <t>引进硕士：周延、孙思雨；</t>
  </si>
  <si>
    <t>2021-2022年度江苏省资产评估行业优秀共产党员：叶佳佳（已给过）；二期高端人才、校外导师（黄陈刚）均申请过。</t>
  </si>
  <si>
    <t>评审专家：冯艳、徐晓斌、李斌（省级预算绩效管理专家）；优秀评估师：徐晓斌、陈蓓；省评协高端人才：陈蓓；见习岗位（5人）：卢金萍、朱晓蕾、许心雨、杨晓帆、赵黄娜；</t>
  </si>
  <si>
    <t>2021-2022年度江苏省资产评估行业优秀共产党员：陈蓓；评审专家：郜建强；评估师纪念章不在申报范围内；校外导师、研究生工作站均申报过。</t>
  </si>
  <si>
    <t>2022-2023年度江苏省资产评估行业先进党组织、全市两新”雁阵计划“5A级党组织、无锡市小微企业个体工商户专业市场党建优秀（特色）品牌；2021-2022年度服务先锋奖：蒋志明；引进硕士：杨姣、苏铭；见习岗位（11个）：葛苏豪、杜宇昕、朱宇成、顾浩宇、朱益梅、王星宇、宋一飞、周晨曦、勇伊晴、刘辰霆、黄海睿。</t>
  </si>
  <si>
    <t>公益非市级表扬、从业人员的其他表扬非县级党委以上；文章关于房地产行业；</t>
  </si>
  <si>
    <t>泰州市注册会计师行业先进党组织；全过程培养党员：胡双凤；泰州市国有企业外部董事人才库：胡双凤；信息化建设:外购软件；见习岗位（12个）：黄连巧、孟银川、杨诗洁、杨泰鹏、夏明冲、贺黎哲、郑冯、李超群、姜会、杨潇涵、许金、吴琰琪。</t>
  </si>
  <si>
    <t>专家（非市级以上国有企业）；</t>
  </si>
  <si>
    <t>三期高端人才：周博</t>
  </si>
  <si>
    <t>知识产权特色机构</t>
  </si>
  <si>
    <r>
      <rPr>
        <b/>
        <sz val="28"/>
        <color theme="1"/>
        <rFont val="宋体"/>
        <charset val="134"/>
      </rPr>
      <t>评审专家：孔斌（秦淮区人民检察院）；信息化建设：自主研发管理系统；见习岗位（</t>
    </r>
    <r>
      <rPr>
        <b/>
        <sz val="28"/>
        <color theme="1"/>
        <rFont val="Times New Roman"/>
        <charset val="134"/>
      </rPr>
      <t>2</t>
    </r>
    <r>
      <rPr>
        <b/>
        <sz val="28"/>
        <color theme="1"/>
        <rFont val="宋体"/>
        <charset val="134"/>
      </rPr>
      <t>）位：袁梦、程兰淇。</t>
    </r>
  </si>
  <si>
    <r>
      <rPr>
        <b/>
        <sz val="28"/>
        <color theme="1"/>
        <rFont val="宋体"/>
        <charset val="134"/>
      </rPr>
      <t>房地产评估师为</t>
    </r>
    <r>
      <rPr>
        <b/>
        <sz val="28"/>
        <color theme="1"/>
        <rFont val="Times New Roman"/>
        <charset val="134"/>
      </rPr>
      <t>2020</t>
    </r>
    <r>
      <rPr>
        <b/>
        <sz val="28"/>
        <color theme="1"/>
        <rFont val="宋体"/>
        <charset val="134"/>
      </rPr>
      <t>取得</t>
    </r>
  </si>
  <si>
    <t>江苏世联仁合房地产土地资产评估有限公司</t>
  </si>
  <si>
    <t>获得扬州市放心消费创建先进、示范单位</t>
  </si>
  <si>
    <t>江苏恒泰土地房产评估测绘有限公司</t>
  </si>
  <si>
    <t>优秀专家级评估师：李小明；资产评估师取得其他资质：陈宸；实习岗位（1个）：付康。</t>
  </si>
  <si>
    <t>信息化建设：自主研发；其他资质考取资产评估师：姚震定；见习岗位：陆思洋、殷天晖</t>
  </si>
  <si>
    <t>信息化建设申报情况</t>
  </si>
  <si>
    <t>信息化</t>
  </si>
  <si>
    <t>初审</t>
  </si>
  <si>
    <t>申请金额</t>
  </si>
  <si>
    <t>自主研发</t>
  </si>
  <si>
    <t>无法判定</t>
  </si>
  <si>
    <t>自主研发（内部软件部）</t>
  </si>
  <si>
    <t>自主研发+外购</t>
  </si>
  <si>
    <t>外购《2010-2024年机电产品全球报价系统》（设备）</t>
  </si>
  <si>
    <t>设备估价所需</t>
  </si>
  <si>
    <t>外购软件</t>
  </si>
  <si>
    <t>详见申报材料</t>
  </si>
  <si>
    <t>外购软件（云评众联软件）评估系统；</t>
  </si>
  <si>
    <t>外购软件（机价网）辅助查询系统；</t>
  </si>
  <si>
    <t>外购软件（造价系统）</t>
  </si>
  <si>
    <t>外购软件、同花顺；</t>
  </si>
  <si>
    <t>外购开发无法判定</t>
  </si>
  <si>
    <t>外购同花顺</t>
  </si>
  <si>
    <t>外购用友软件</t>
  </si>
  <si>
    <t>外购（用友系统）</t>
  </si>
  <si>
    <t>外购（万得软件）</t>
  </si>
  <si>
    <t>委托开发评估业务管理系统</t>
  </si>
  <si>
    <t>合计</t>
  </si>
  <si>
    <t>证书或者职称</t>
  </si>
  <si>
    <t>人数</t>
  </si>
  <si>
    <t>矿权</t>
  </si>
  <si>
    <t>房地产评估师</t>
  </si>
  <si>
    <t>一级造价工程师</t>
  </si>
  <si>
    <t>咨询工程师</t>
  </si>
  <si>
    <t>监理工程</t>
  </si>
  <si>
    <t>CPA</t>
  </si>
  <si>
    <t>价格鉴证师</t>
  </si>
  <si>
    <t>律师</t>
  </si>
  <si>
    <t>蔡大春（三师）</t>
  </si>
  <si>
    <t>注册测绘师</t>
  </si>
  <si>
    <t>中和东华</t>
  </si>
  <si>
    <t>高级经济师</t>
  </si>
  <si>
    <t>资产评估协会名称：（盖章）江苏省资产评估协会                                                                                        单位：万元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</si>
</sst>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_ "/>
  </numFmts>
  <fonts count="5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28"/>
      <color theme="1"/>
      <name val="Times New Roman"/>
      <charset val="134"/>
    </font>
    <font>
      <sz val="16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20"/>
      <name val="黑体"/>
      <charset val="134"/>
    </font>
    <font>
      <sz val="48"/>
      <name val="黑体"/>
      <charset val="134"/>
    </font>
    <font>
      <b/>
      <sz val="24"/>
      <name val="宋体"/>
      <charset val="134"/>
    </font>
    <font>
      <sz val="28"/>
      <name val="宋体"/>
      <charset val="134"/>
    </font>
    <font>
      <sz val="28"/>
      <name val="Times New Roman"/>
      <charset val="134"/>
    </font>
    <font>
      <sz val="28"/>
      <color rgb="FF000000"/>
      <name val="宋体"/>
      <charset val="134"/>
    </font>
    <font>
      <sz val="28"/>
      <color rgb="FFFF0000"/>
      <name val="Times New Roman"/>
      <charset val="134"/>
    </font>
    <font>
      <sz val="28"/>
      <color rgb="FF000000"/>
      <name val="Times New Roman"/>
      <charset val="134"/>
    </font>
    <font>
      <sz val="28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sz val="28"/>
      <color rgb="FFC00000"/>
      <name val="Times New Roman"/>
      <charset val="134"/>
    </font>
    <font>
      <b/>
      <sz val="14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Times New Roman"/>
      <charset val="134"/>
    </font>
    <font>
      <sz val="26"/>
      <color theme="1"/>
      <name val="Times New Roman"/>
      <charset val="134"/>
    </font>
    <font>
      <sz val="36"/>
      <color theme="1"/>
      <name val="宋体"/>
      <charset val="134"/>
      <scheme val="minor"/>
    </font>
    <font>
      <b/>
      <sz val="22"/>
      <name val="宋体"/>
      <charset val="134"/>
    </font>
    <font>
      <sz val="36"/>
      <name val="宋体"/>
      <charset val="134"/>
    </font>
    <font>
      <sz val="36"/>
      <name val="Times New Roman"/>
      <charset val="134"/>
    </font>
    <font>
      <sz val="36"/>
      <color rgb="FF000000"/>
      <name val="宋体"/>
      <charset val="134"/>
    </font>
    <font>
      <sz val="36"/>
      <color rgb="FFFF0000"/>
      <name val="Times New Roman"/>
      <charset val="134"/>
    </font>
    <font>
      <sz val="36"/>
      <color theme="1"/>
      <name val="Times New Roman"/>
      <charset val="134"/>
    </font>
    <font>
      <sz val="36"/>
      <color rgb="FF000000"/>
      <name val="Times New Roman"/>
      <charset val="134"/>
    </font>
    <font>
      <sz val="36"/>
      <color rgb="FFC00000"/>
      <name val="Times New Roman"/>
      <charset val="134"/>
    </font>
    <font>
      <sz val="3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7" applyNumberFormat="0" applyAlignment="0" applyProtection="0">
      <alignment vertical="center"/>
    </xf>
    <xf numFmtId="0" fontId="45" fillId="5" borderId="18" applyNumberFormat="0" applyAlignment="0" applyProtection="0">
      <alignment vertical="center"/>
    </xf>
    <xf numFmtId="0" fontId="46" fillId="5" borderId="17" applyNumberFormat="0" applyAlignment="0" applyProtection="0">
      <alignment vertical="center"/>
    </xf>
    <xf numFmtId="0" fontId="47" fillId="6" borderId="19" applyNumberFormat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>
      <alignment horizontal="center" vertical="center" wrapText="1"/>
    </xf>
    <xf numFmtId="176" fontId="11" fillId="0" borderId="11" xfId="0" applyNumberFormat="1" applyFont="1" applyFill="1" applyBorder="1" applyAlignment="1">
      <alignment horizontal="center" vertical="center" wrapText="1"/>
    </xf>
    <xf numFmtId="176" fontId="11" fillId="0" borderId="1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10" xfId="0" applyNumberFormat="1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14" fillId="0" borderId="10" xfId="0" applyNumberFormat="1" applyFont="1" applyFill="1" applyBorder="1" applyAlignment="1">
      <alignment horizontal="center" vertical="center" wrapText="1"/>
    </xf>
    <xf numFmtId="176" fontId="14" fillId="0" borderId="11" xfId="0" applyNumberFormat="1" applyFont="1" applyFill="1" applyBorder="1" applyAlignment="1">
      <alignment horizontal="center" vertical="center" wrapText="1"/>
    </xf>
    <xf numFmtId="176" fontId="13" fillId="0" borderId="12" xfId="0" applyNumberFormat="1" applyFont="1" applyFill="1" applyBorder="1" applyAlignment="1">
      <alignment horizontal="center" vertical="center" wrapText="1"/>
    </xf>
    <xf numFmtId="176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4" fillId="0" borderId="12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5" fillId="0" borderId="10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5" fillId="0" borderId="10" xfId="0" applyNumberFormat="1" applyFont="1" applyFill="1" applyBorder="1" applyAlignment="1">
      <alignment horizontal="center" vertical="center" wrapText="1"/>
    </xf>
    <xf numFmtId="176" fontId="15" fillId="0" borderId="11" xfId="0" applyNumberFormat="1" applyFont="1" applyFill="1" applyBorder="1" applyAlignment="1">
      <alignment horizontal="center" vertical="center" wrapText="1"/>
    </xf>
    <xf numFmtId="176" fontId="15" fillId="0" borderId="12" xfId="0" applyNumberFormat="1" applyFont="1" applyFill="1" applyBorder="1" applyAlignment="1">
      <alignment horizontal="center" vertical="center" wrapText="1"/>
    </xf>
    <xf numFmtId="176" fontId="10" fillId="0" borderId="10" xfId="0" applyNumberFormat="1" applyFont="1" applyFill="1" applyBorder="1" applyAlignment="1" applyProtection="1">
      <alignment vertical="center" wrapText="1"/>
      <protection locked="0"/>
    </xf>
    <xf numFmtId="176" fontId="10" fillId="0" borderId="11" xfId="0" applyNumberFormat="1" applyFont="1" applyFill="1" applyBorder="1" applyAlignment="1" applyProtection="1">
      <alignment vertical="center" wrapText="1"/>
      <protection locked="0"/>
    </xf>
    <xf numFmtId="0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0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0" borderId="12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horizontal="left" vertical="center" wrapText="1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177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5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176" fontId="32" fillId="0" borderId="1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33" fillId="0" borderId="1" xfId="0" applyNumberFormat="1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4" fillId="0" borderId="1" xfId="0" applyNumberFormat="1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0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2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0" fillId="0" borderId="1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 wrapText="1"/>
    </xf>
    <xf numFmtId="176" fontId="32" fillId="0" borderId="1" xfId="0" applyNumberFormat="1" applyFont="1" applyFill="1" applyBorder="1">
      <alignment vertical="center"/>
    </xf>
    <xf numFmtId="0" fontId="26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32" fillId="0" borderId="1" xfId="0" applyFont="1" applyFill="1" applyBorder="1">
      <alignment vertical="center"/>
    </xf>
    <xf numFmtId="0" fontId="32" fillId="0" borderId="12" xfId="0" applyFont="1" applyFill="1" applyBorder="1" applyAlignment="1">
      <alignment horizontal="center" vertical="center"/>
    </xf>
    <xf numFmtId="177" fontId="29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113"/>
  <sheetViews>
    <sheetView tabSelected="1" view="pageBreakPreview" zoomScale="50" zoomScaleNormal="28" workbookViewId="0">
      <pane ySplit="7" topLeftCell="A110" activePane="bottomLeft" state="frozen"/>
      <selection/>
      <selection pane="bottomLeft" activeCell="AL111" sqref="AL111"/>
    </sheetView>
  </sheetViews>
  <sheetFormatPr defaultColWidth="9" defaultRowHeight="20.25"/>
  <cols>
    <col min="1" max="1" width="15.5" style="4"/>
    <col min="2" max="2" width="73.975" style="5" customWidth="1"/>
    <col min="3" max="3" width="9.26666666666667" style="6"/>
    <col min="4" max="4" width="38" style="6"/>
    <col min="5" max="5" width="15.5" style="6"/>
    <col min="6" max="6" width="19.875" style="6"/>
    <col min="7" max="7" width="9" style="6"/>
    <col min="8" max="9" width="15.5" style="6"/>
    <col min="10" max="10" width="9" style="6"/>
    <col min="11" max="14" width="15.5" style="6"/>
    <col min="15" max="15" width="12.7833333333333" style="6" customWidth="1"/>
    <col min="16" max="16" width="14.875" style="6"/>
    <col min="17" max="17" width="16.25" style="6" customWidth="1"/>
    <col min="18" max="18" width="14.875" style="6"/>
    <col min="19" max="19" width="16.275" style="6" customWidth="1"/>
    <col min="20" max="20" width="19.875" style="6"/>
    <col min="21" max="21" width="28.7583333333333" style="6"/>
    <col min="22" max="22" width="11.625" style="6" customWidth="1"/>
    <col min="23" max="23" width="15.5" style="7"/>
    <col min="24" max="24" width="9" style="6"/>
    <col min="25" max="25" width="15.5" style="6"/>
    <col min="26" max="27" width="15.5" style="7"/>
    <col min="28" max="28" width="18.6" style="6" customWidth="1"/>
    <col min="29" max="29" width="14.4416666666667" style="6"/>
    <col min="30" max="30" width="21.725" style="6" customWidth="1"/>
    <col min="31" max="31" width="11.3333333333333" style="6" customWidth="1"/>
    <col min="32" max="32" width="9" style="6"/>
    <col min="33" max="33" width="14.875" style="6"/>
    <col min="34" max="34" width="14.4416666666667" style="6"/>
    <col min="35" max="35" width="15.5" style="6"/>
    <col min="36" max="36" width="17.375" style="6"/>
    <col min="37" max="37" width="38" style="6"/>
    <col min="38" max="38" width="130.4" style="70" customWidth="1"/>
    <col min="39" max="16384" width="9" style="4"/>
  </cols>
  <sheetData>
    <row r="1" ht="25.5" spans="1:38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8"/>
    </row>
    <row r="2" ht="61.5" spans="1:3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ht="25.5" spans="1:38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1"/>
    </row>
    <row r="4" ht="25.5" spans="1:38">
      <c r="A4" s="73" t="s">
        <v>3</v>
      </c>
      <c r="B4" s="73" t="s">
        <v>4</v>
      </c>
      <c r="C4" s="73" t="s">
        <v>5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9" t="s">
        <v>6</v>
      </c>
      <c r="AL4" s="80" t="s">
        <v>7</v>
      </c>
    </row>
    <row r="5" ht="13.5" spans="1:38">
      <c r="A5" s="73"/>
      <c r="B5" s="73"/>
      <c r="C5" s="73" t="s">
        <v>8</v>
      </c>
      <c r="D5" s="73"/>
      <c r="E5" s="73" t="s">
        <v>9</v>
      </c>
      <c r="F5" s="73"/>
      <c r="G5" s="73"/>
      <c r="H5" s="73"/>
      <c r="I5" s="73" t="s">
        <v>10</v>
      </c>
      <c r="J5" s="73"/>
      <c r="K5" s="73"/>
      <c r="L5" s="73"/>
      <c r="M5" s="73"/>
      <c r="N5" s="73"/>
      <c r="O5" s="105" t="s">
        <v>11</v>
      </c>
      <c r="P5" s="106"/>
      <c r="Q5" s="109"/>
      <c r="R5" s="73" t="s">
        <v>12</v>
      </c>
      <c r="S5" s="73"/>
      <c r="T5" s="73" t="s">
        <v>13</v>
      </c>
      <c r="U5" s="73"/>
      <c r="V5" s="73" t="s">
        <v>14</v>
      </c>
      <c r="W5" s="73"/>
      <c r="X5" s="73"/>
      <c r="Y5" s="73"/>
      <c r="Z5" s="73"/>
      <c r="AA5" s="73"/>
      <c r="AB5" s="73"/>
      <c r="AC5" s="73"/>
      <c r="AD5" s="73"/>
      <c r="AE5" s="73"/>
      <c r="AF5" s="73" t="s">
        <v>15</v>
      </c>
      <c r="AG5" s="73"/>
      <c r="AH5" s="73"/>
      <c r="AI5" s="73"/>
      <c r="AJ5" s="73"/>
      <c r="AK5" s="79"/>
      <c r="AL5" s="80"/>
    </row>
    <row r="6" ht="13" customHeight="1" spans="1:38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107"/>
      <c r="P6" s="108"/>
      <c r="Q6" s="110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9"/>
      <c r="AL6" s="80"/>
    </row>
    <row r="7" s="1" customFormat="1" ht="270" spans="1:38">
      <c r="A7" s="95"/>
      <c r="B7" s="95"/>
      <c r="C7" s="95" t="s">
        <v>16</v>
      </c>
      <c r="D7" s="95" t="s">
        <v>17</v>
      </c>
      <c r="E7" s="95" t="s">
        <v>18</v>
      </c>
      <c r="F7" s="95" t="s">
        <v>19</v>
      </c>
      <c r="G7" s="95" t="s">
        <v>20</v>
      </c>
      <c r="H7" s="95" t="s">
        <v>21</v>
      </c>
      <c r="I7" s="95" t="s">
        <v>22</v>
      </c>
      <c r="J7" s="95" t="s">
        <v>23</v>
      </c>
      <c r="K7" s="95" t="s">
        <v>24</v>
      </c>
      <c r="L7" s="95" t="s">
        <v>25</v>
      </c>
      <c r="M7" s="95" t="s">
        <v>26</v>
      </c>
      <c r="N7" s="95" t="s">
        <v>27</v>
      </c>
      <c r="O7" s="95" t="s">
        <v>28</v>
      </c>
      <c r="P7" s="95" t="s">
        <v>29</v>
      </c>
      <c r="Q7" s="95" t="s">
        <v>30</v>
      </c>
      <c r="R7" s="95" t="s">
        <v>31</v>
      </c>
      <c r="S7" s="95" t="s">
        <v>32</v>
      </c>
      <c r="T7" s="95" t="s">
        <v>33</v>
      </c>
      <c r="U7" s="95" t="s">
        <v>34</v>
      </c>
      <c r="V7" s="95" t="s">
        <v>35</v>
      </c>
      <c r="W7" s="95" t="s">
        <v>36</v>
      </c>
      <c r="X7" s="95" t="s">
        <v>37</v>
      </c>
      <c r="Y7" s="95" t="s">
        <v>38</v>
      </c>
      <c r="Z7" s="95" t="s">
        <v>39</v>
      </c>
      <c r="AA7" s="95" t="s">
        <v>40</v>
      </c>
      <c r="AB7" s="95" t="s">
        <v>41</v>
      </c>
      <c r="AC7" s="95" t="s">
        <v>42</v>
      </c>
      <c r="AD7" s="95" t="s">
        <v>43</v>
      </c>
      <c r="AE7" s="95" t="s">
        <v>44</v>
      </c>
      <c r="AF7" s="95" t="s">
        <v>45</v>
      </c>
      <c r="AG7" s="95" t="s">
        <v>46</v>
      </c>
      <c r="AH7" s="95" t="s">
        <v>47</v>
      </c>
      <c r="AI7" s="95" t="s">
        <v>48</v>
      </c>
      <c r="AJ7" s="95" t="s">
        <v>49</v>
      </c>
      <c r="AK7" s="114"/>
      <c r="AL7" s="95"/>
    </row>
    <row r="8" s="94" customFormat="1" ht="409" customHeight="1" spans="1:38">
      <c r="A8" s="96">
        <v>1</v>
      </c>
      <c r="B8" s="97" t="s">
        <v>50</v>
      </c>
      <c r="C8" s="98">
        <v>2</v>
      </c>
      <c r="D8" s="99">
        <v>10.67743368</v>
      </c>
      <c r="E8" s="99"/>
      <c r="F8" s="99"/>
      <c r="G8" s="99"/>
      <c r="H8" s="99">
        <v>0.4</v>
      </c>
      <c r="I8" s="99">
        <v>0.2</v>
      </c>
      <c r="J8" s="99"/>
      <c r="K8" s="99"/>
      <c r="L8" s="99"/>
      <c r="M8" s="99">
        <v>0.5</v>
      </c>
      <c r="N8" s="99">
        <f>0.2*1</f>
        <v>0.2</v>
      </c>
      <c r="O8" s="99"/>
      <c r="P8" s="99">
        <v>1</v>
      </c>
      <c r="Q8" s="99">
        <v>9</v>
      </c>
      <c r="R8" s="99"/>
      <c r="S8" s="99"/>
      <c r="T8" s="99">
        <v>7.35</v>
      </c>
      <c r="U8" s="99"/>
      <c r="V8" s="102"/>
      <c r="W8" s="99">
        <f>0.3*2</f>
        <v>0.6</v>
      </c>
      <c r="X8" s="99"/>
      <c r="Y8" s="99">
        <v>0.6</v>
      </c>
      <c r="Z8" s="99">
        <v>0.2</v>
      </c>
      <c r="AA8" s="99"/>
      <c r="AB8" s="99">
        <v>1.5</v>
      </c>
      <c r="AC8" s="99"/>
      <c r="AD8" s="112"/>
      <c r="AE8" s="99"/>
      <c r="AF8" s="99"/>
      <c r="AG8" s="113"/>
      <c r="AH8" s="99"/>
      <c r="AI8" s="99">
        <f>0.2*1</f>
        <v>0.2</v>
      </c>
      <c r="AJ8" s="99"/>
      <c r="AK8" s="112">
        <f t="shared" ref="AK8:AK14" si="0">SUM(D8:AJ8)</f>
        <v>32.42743368</v>
      </c>
      <c r="AL8" s="115" t="s">
        <v>51</v>
      </c>
    </row>
    <row r="9" s="94" customFormat="1" ht="220" customHeight="1" spans="1:38">
      <c r="A9" s="96">
        <v>2</v>
      </c>
      <c r="B9" s="100" t="s">
        <v>52</v>
      </c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102"/>
      <c r="W9" s="99"/>
      <c r="X9" s="99"/>
      <c r="Y9" s="113"/>
      <c r="Z9" s="99">
        <v>0.2</v>
      </c>
      <c r="AA9" s="99"/>
      <c r="AB9" s="99"/>
      <c r="AC9" s="99"/>
      <c r="AD9" s="112"/>
      <c r="AE9" s="99"/>
      <c r="AF9" s="99"/>
      <c r="AG9" s="113"/>
      <c r="AH9" s="99"/>
      <c r="AI9" s="99"/>
      <c r="AJ9" s="99"/>
      <c r="AK9" s="112">
        <f t="shared" si="0"/>
        <v>0.2</v>
      </c>
      <c r="AL9" s="115" t="s">
        <v>53</v>
      </c>
    </row>
    <row r="10" s="94" customFormat="1" ht="220" customHeight="1" spans="1:38">
      <c r="A10" s="96">
        <v>3</v>
      </c>
      <c r="B10" s="100" t="s">
        <v>54</v>
      </c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102"/>
      <c r="W10" s="99"/>
      <c r="X10" s="99"/>
      <c r="Y10" s="113"/>
      <c r="Z10" s="99">
        <v>0.2</v>
      </c>
      <c r="AA10" s="99"/>
      <c r="AB10" s="99"/>
      <c r="AC10" s="99"/>
      <c r="AD10" s="112"/>
      <c r="AE10" s="99"/>
      <c r="AF10" s="99"/>
      <c r="AG10" s="113"/>
      <c r="AH10" s="99"/>
      <c r="AI10" s="99"/>
      <c r="AJ10" s="99"/>
      <c r="AK10" s="112">
        <f t="shared" si="0"/>
        <v>0.2</v>
      </c>
      <c r="AL10" s="115" t="s">
        <v>55</v>
      </c>
    </row>
    <row r="11" s="94" customFormat="1" ht="220" customHeight="1" spans="1:38">
      <c r="A11" s="96">
        <v>4</v>
      </c>
      <c r="B11" s="100" t="s">
        <v>56</v>
      </c>
      <c r="C11" s="98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102"/>
      <c r="W11" s="99"/>
      <c r="X11" s="99"/>
      <c r="Y11" s="113"/>
      <c r="Z11" s="99">
        <v>0.2</v>
      </c>
      <c r="AA11" s="99"/>
      <c r="AB11" s="99"/>
      <c r="AC11" s="99"/>
      <c r="AD11" s="112"/>
      <c r="AE11" s="99"/>
      <c r="AF11" s="99"/>
      <c r="AG11" s="113"/>
      <c r="AH11" s="99"/>
      <c r="AI11" s="99"/>
      <c r="AJ11" s="99"/>
      <c r="AK11" s="112">
        <f t="shared" si="0"/>
        <v>0.2</v>
      </c>
      <c r="AL11" s="115" t="s">
        <v>57</v>
      </c>
    </row>
    <row r="12" s="94" customFormat="1" ht="220" customHeight="1" spans="1:38">
      <c r="A12" s="96">
        <v>5</v>
      </c>
      <c r="B12" s="100" t="s">
        <v>58</v>
      </c>
      <c r="C12" s="98"/>
      <c r="D12" s="99"/>
      <c r="E12" s="99"/>
      <c r="F12" s="99"/>
      <c r="G12" s="99"/>
      <c r="H12" s="99"/>
      <c r="I12" s="99">
        <v>0.1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02"/>
      <c r="W12" s="99"/>
      <c r="X12" s="99"/>
      <c r="Y12" s="113"/>
      <c r="Z12" s="99"/>
      <c r="AA12" s="99"/>
      <c r="AB12" s="99"/>
      <c r="AC12" s="99"/>
      <c r="AD12" s="112"/>
      <c r="AE12" s="99"/>
      <c r="AF12" s="99"/>
      <c r="AG12" s="113"/>
      <c r="AH12" s="99"/>
      <c r="AI12" s="99"/>
      <c r="AJ12" s="99"/>
      <c r="AK12" s="112">
        <f t="shared" si="0"/>
        <v>0.1</v>
      </c>
      <c r="AL12" s="115" t="s">
        <v>59</v>
      </c>
    </row>
    <row r="13" s="94" customFormat="1" ht="220" customHeight="1" spans="1:38">
      <c r="A13" s="96">
        <v>6</v>
      </c>
      <c r="B13" s="100" t="s">
        <v>60</v>
      </c>
      <c r="C13" s="98">
        <v>17</v>
      </c>
      <c r="D13" s="99">
        <v>0.675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102"/>
      <c r="W13" s="99">
        <v>1.2</v>
      </c>
      <c r="X13" s="99"/>
      <c r="Y13" s="113"/>
      <c r="Z13" s="99">
        <v>0.2</v>
      </c>
      <c r="AA13" s="99"/>
      <c r="AB13" s="99"/>
      <c r="AC13" s="99"/>
      <c r="AD13" s="112"/>
      <c r="AE13" s="99"/>
      <c r="AF13" s="99"/>
      <c r="AG13" s="113"/>
      <c r="AH13" s="99"/>
      <c r="AI13" s="99"/>
      <c r="AJ13" s="99"/>
      <c r="AK13" s="112">
        <f t="shared" si="0"/>
        <v>2.075</v>
      </c>
      <c r="AL13" s="115" t="s">
        <v>61</v>
      </c>
    </row>
    <row r="14" s="94" customFormat="1" ht="220" customHeight="1" spans="1:38">
      <c r="A14" s="96">
        <v>7</v>
      </c>
      <c r="B14" s="100" t="s">
        <v>62</v>
      </c>
      <c r="C14" s="98">
        <v>49</v>
      </c>
      <c r="D14" s="99">
        <v>0.81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102"/>
      <c r="W14" s="99"/>
      <c r="X14" s="99"/>
      <c r="Y14" s="113"/>
      <c r="Z14" s="99">
        <v>0.2</v>
      </c>
      <c r="AA14" s="99"/>
      <c r="AB14" s="99">
        <v>0.17</v>
      </c>
      <c r="AC14" s="99"/>
      <c r="AD14" s="112"/>
      <c r="AE14" s="99"/>
      <c r="AF14" s="99"/>
      <c r="AG14" s="113"/>
      <c r="AH14" s="99"/>
      <c r="AI14" s="99"/>
      <c r="AJ14" s="99"/>
      <c r="AK14" s="112">
        <f t="shared" si="0"/>
        <v>1.18</v>
      </c>
      <c r="AL14" s="115" t="s">
        <v>63</v>
      </c>
    </row>
    <row r="15" s="94" customFormat="1" ht="220" customHeight="1" spans="1:38">
      <c r="A15" s="96">
        <v>8</v>
      </c>
      <c r="B15" s="100" t="s">
        <v>64</v>
      </c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102"/>
      <c r="W15" s="99"/>
      <c r="X15" s="99"/>
      <c r="Y15" s="113"/>
      <c r="Z15" s="99">
        <v>0.2</v>
      </c>
      <c r="AA15" s="99"/>
      <c r="AB15" s="99"/>
      <c r="AC15" s="99"/>
      <c r="AD15" s="112"/>
      <c r="AE15" s="99"/>
      <c r="AF15" s="99"/>
      <c r="AG15" s="113"/>
      <c r="AH15" s="99"/>
      <c r="AI15" s="99"/>
      <c r="AJ15" s="99"/>
      <c r="AK15" s="112">
        <f t="shared" ref="AK15:AK76" si="1">SUM(D15:AJ15)</f>
        <v>0.2</v>
      </c>
      <c r="AL15" s="115" t="s">
        <v>65</v>
      </c>
    </row>
    <row r="16" s="94" customFormat="1" ht="220" customHeight="1" spans="1:38">
      <c r="A16" s="96">
        <v>9</v>
      </c>
      <c r="B16" s="100" t="s">
        <v>66</v>
      </c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102"/>
      <c r="W16" s="99"/>
      <c r="X16" s="99"/>
      <c r="Y16" s="113"/>
      <c r="Z16" s="99">
        <v>0.2</v>
      </c>
      <c r="AA16" s="99"/>
      <c r="AB16" s="99"/>
      <c r="AC16" s="99"/>
      <c r="AD16" s="112"/>
      <c r="AE16" s="99"/>
      <c r="AF16" s="99"/>
      <c r="AG16" s="113"/>
      <c r="AH16" s="99"/>
      <c r="AI16" s="99"/>
      <c r="AJ16" s="99"/>
      <c r="AK16" s="112">
        <f t="shared" si="1"/>
        <v>0.2</v>
      </c>
      <c r="AL16" s="115" t="s">
        <v>67</v>
      </c>
    </row>
    <row r="17" s="94" customFormat="1" ht="220" customHeight="1" spans="1:38">
      <c r="A17" s="96">
        <v>10</v>
      </c>
      <c r="B17" s="100" t="s">
        <v>68</v>
      </c>
      <c r="C17" s="98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102"/>
      <c r="W17" s="99">
        <v>0.3</v>
      </c>
      <c r="X17" s="99"/>
      <c r="Y17" s="113"/>
      <c r="Z17" s="99"/>
      <c r="AA17" s="99"/>
      <c r="AB17" s="99"/>
      <c r="AC17" s="99"/>
      <c r="AD17" s="112"/>
      <c r="AE17" s="99"/>
      <c r="AF17" s="99"/>
      <c r="AG17" s="113"/>
      <c r="AH17" s="99"/>
      <c r="AI17" s="99"/>
      <c r="AJ17" s="99"/>
      <c r="AK17" s="112">
        <f t="shared" si="1"/>
        <v>0.3</v>
      </c>
      <c r="AL17" s="115" t="s">
        <v>69</v>
      </c>
    </row>
    <row r="18" s="94" customFormat="1" ht="220" customHeight="1" spans="1:38">
      <c r="A18" s="96">
        <v>11</v>
      </c>
      <c r="B18" s="100" t="s">
        <v>70</v>
      </c>
      <c r="C18" s="98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102"/>
      <c r="W18" s="99">
        <v>0.3</v>
      </c>
      <c r="X18" s="99"/>
      <c r="Y18" s="113"/>
      <c r="Z18" s="99"/>
      <c r="AA18" s="99"/>
      <c r="AB18" s="99"/>
      <c r="AC18" s="99"/>
      <c r="AD18" s="112"/>
      <c r="AE18" s="99"/>
      <c r="AF18" s="99"/>
      <c r="AG18" s="113"/>
      <c r="AH18" s="99"/>
      <c r="AI18" s="99"/>
      <c r="AJ18" s="99"/>
      <c r="AK18" s="112">
        <f t="shared" si="1"/>
        <v>0.3</v>
      </c>
      <c r="AL18" s="115" t="s">
        <v>71</v>
      </c>
    </row>
    <row r="19" s="94" customFormat="1" ht="220" customHeight="1" spans="1:38">
      <c r="A19" s="96">
        <v>12</v>
      </c>
      <c r="B19" s="100" t="s">
        <v>72</v>
      </c>
      <c r="C19" s="98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102"/>
      <c r="W19" s="99"/>
      <c r="X19" s="99"/>
      <c r="Y19" s="113"/>
      <c r="Z19" s="99"/>
      <c r="AA19" s="99"/>
      <c r="AB19" s="99">
        <f>0.5+2*0.5/7</f>
        <v>0.642857142857143</v>
      </c>
      <c r="AC19" s="99"/>
      <c r="AD19" s="112">
        <v>0.3</v>
      </c>
      <c r="AE19" s="99"/>
      <c r="AF19" s="99"/>
      <c r="AG19" s="113"/>
      <c r="AH19" s="99"/>
      <c r="AI19" s="99"/>
      <c r="AJ19" s="99"/>
      <c r="AK19" s="112">
        <f t="shared" si="1"/>
        <v>0.942857142857143</v>
      </c>
      <c r="AL19" s="115" t="s">
        <v>73</v>
      </c>
    </row>
    <row r="20" s="94" customFormat="1" ht="220" customHeight="1" spans="1:38">
      <c r="A20" s="96">
        <v>13</v>
      </c>
      <c r="B20" s="100" t="s">
        <v>74</v>
      </c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102"/>
      <c r="W20" s="99"/>
      <c r="X20" s="99"/>
      <c r="Y20" s="113"/>
      <c r="Z20" s="99"/>
      <c r="AA20" s="99"/>
      <c r="AB20" s="99"/>
      <c r="AC20" s="99"/>
      <c r="AD20" s="112">
        <v>0.3</v>
      </c>
      <c r="AE20" s="99"/>
      <c r="AF20" s="99"/>
      <c r="AG20" s="113"/>
      <c r="AH20" s="99"/>
      <c r="AI20" s="99"/>
      <c r="AJ20" s="99"/>
      <c r="AK20" s="112">
        <f t="shared" si="1"/>
        <v>0.3</v>
      </c>
      <c r="AL20" s="115" t="s">
        <v>75</v>
      </c>
    </row>
    <row r="21" s="94" customFormat="1" ht="220" customHeight="1" spans="1:38">
      <c r="A21" s="96">
        <v>14</v>
      </c>
      <c r="B21" s="100" t="s">
        <v>76</v>
      </c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102"/>
      <c r="W21" s="99"/>
      <c r="X21" s="99"/>
      <c r="Y21" s="113"/>
      <c r="Z21" s="99">
        <v>0.4</v>
      </c>
      <c r="AA21" s="99"/>
      <c r="AB21" s="99"/>
      <c r="AC21" s="99"/>
      <c r="AD21" s="112"/>
      <c r="AE21" s="99"/>
      <c r="AF21" s="99"/>
      <c r="AG21" s="113"/>
      <c r="AH21" s="99"/>
      <c r="AI21" s="99"/>
      <c r="AJ21" s="99"/>
      <c r="AK21" s="112">
        <f t="shared" si="1"/>
        <v>0.4</v>
      </c>
      <c r="AL21" s="115" t="s">
        <v>77</v>
      </c>
    </row>
    <row r="22" s="94" customFormat="1" ht="220" customHeight="1" spans="1:38">
      <c r="A22" s="96">
        <v>15</v>
      </c>
      <c r="B22" s="100" t="s">
        <v>78</v>
      </c>
      <c r="C22" s="101"/>
      <c r="D22" s="102"/>
      <c r="E22" s="99"/>
      <c r="F22" s="99"/>
      <c r="G22" s="99"/>
      <c r="H22" s="99"/>
      <c r="I22" s="99">
        <v>0.1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02"/>
      <c r="W22" s="99"/>
      <c r="X22" s="99"/>
      <c r="Y22" s="113"/>
      <c r="Z22" s="99"/>
      <c r="AA22" s="99">
        <v>0.2</v>
      </c>
      <c r="AB22" s="99"/>
      <c r="AC22" s="99"/>
      <c r="AD22" s="112"/>
      <c r="AE22" s="99"/>
      <c r="AF22" s="99"/>
      <c r="AG22" s="113"/>
      <c r="AH22" s="99"/>
      <c r="AI22" s="99"/>
      <c r="AJ22" s="99"/>
      <c r="AK22" s="112">
        <f t="shared" si="1"/>
        <v>0.3</v>
      </c>
      <c r="AL22" s="115" t="s">
        <v>79</v>
      </c>
    </row>
    <row r="23" s="94" customFormat="1" ht="312" customHeight="1" spans="1:38">
      <c r="A23" s="96">
        <v>16</v>
      </c>
      <c r="B23" s="100" t="s">
        <v>80</v>
      </c>
      <c r="C23" s="98"/>
      <c r="D23" s="99"/>
      <c r="E23" s="99"/>
      <c r="F23" s="99"/>
      <c r="G23" s="99"/>
      <c r="H23" s="99"/>
      <c r="I23" s="99">
        <v>0.1</v>
      </c>
      <c r="J23" s="99"/>
      <c r="K23" s="99"/>
      <c r="L23" s="99"/>
      <c r="M23" s="99"/>
      <c r="N23" s="99"/>
      <c r="O23" s="99"/>
      <c r="P23" s="99"/>
      <c r="Q23" s="99">
        <v>3</v>
      </c>
      <c r="R23" s="99"/>
      <c r="S23" s="99"/>
      <c r="T23" s="99"/>
      <c r="U23" s="99"/>
      <c r="V23" s="102"/>
      <c r="W23" s="99"/>
      <c r="X23" s="99"/>
      <c r="Y23" s="113">
        <v>0.3</v>
      </c>
      <c r="Z23" s="99">
        <v>0.2</v>
      </c>
      <c r="AA23" s="99"/>
      <c r="AB23" s="99">
        <f>0.17*2</f>
        <v>0.34</v>
      </c>
      <c r="AC23" s="99"/>
      <c r="AD23" s="112">
        <v>0.3</v>
      </c>
      <c r="AE23" s="99"/>
      <c r="AF23" s="99"/>
      <c r="AG23" s="113"/>
      <c r="AH23" s="99"/>
      <c r="AI23" s="99">
        <v>0.8</v>
      </c>
      <c r="AJ23" s="99"/>
      <c r="AK23" s="112">
        <f t="shared" si="1"/>
        <v>5.04</v>
      </c>
      <c r="AL23" s="115" t="s">
        <v>81</v>
      </c>
    </row>
    <row r="24" s="94" customFormat="1" ht="220" customHeight="1" spans="1:38">
      <c r="A24" s="96">
        <v>17</v>
      </c>
      <c r="B24" s="100" t="s">
        <v>82</v>
      </c>
      <c r="C24" s="98"/>
      <c r="D24" s="99"/>
      <c r="E24" s="99"/>
      <c r="F24" s="99"/>
      <c r="G24" s="99"/>
      <c r="H24" s="99"/>
      <c r="I24" s="99">
        <v>0.1</v>
      </c>
      <c r="J24" s="99"/>
      <c r="K24" s="99"/>
      <c r="L24" s="99"/>
      <c r="M24" s="99"/>
      <c r="N24" s="99">
        <v>0.2</v>
      </c>
      <c r="O24" s="99"/>
      <c r="P24" s="99"/>
      <c r="Q24" s="99"/>
      <c r="R24" s="99"/>
      <c r="S24" s="99"/>
      <c r="T24" s="99">
        <v>2</v>
      </c>
      <c r="U24" s="99"/>
      <c r="V24" s="102"/>
      <c r="W24" s="99"/>
      <c r="X24" s="99"/>
      <c r="Y24" s="113">
        <v>0.3</v>
      </c>
      <c r="Z24" s="99"/>
      <c r="AA24" s="99"/>
      <c r="AB24" s="99">
        <v>0.17</v>
      </c>
      <c r="AC24" s="99"/>
      <c r="AD24" s="112"/>
      <c r="AE24" s="99"/>
      <c r="AF24" s="99"/>
      <c r="AG24" s="113"/>
      <c r="AH24" s="99"/>
      <c r="AI24" s="99"/>
      <c r="AJ24" s="99"/>
      <c r="AK24" s="112">
        <f t="shared" si="1"/>
        <v>2.77</v>
      </c>
      <c r="AL24" s="115" t="s">
        <v>83</v>
      </c>
    </row>
    <row r="25" s="94" customFormat="1" ht="220" customHeight="1" spans="1:38">
      <c r="A25" s="96">
        <v>18</v>
      </c>
      <c r="B25" s="100" t="s">
        <v>84</v>
      </c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102"/>
      <c r="W25" s="99"/>
      <c r="X25" s="99"/>
      <c r="Y25" s="113"/>
      <c r="Z25" s="99">
        <v>0.2</v>
      </c>
      <c r="AA25" s="99"/>
      <c r="AB25" s="99"/>
      <c r="AC25" s="99"/>
      <c r="AD25" s="112"/>
      <c r="AE25" s="99"/>
      <c r="AF25" s="99"/>
      <c r="AG25" s="113"/>
      <c r="AH25" s="99"/>
      <c r="AI25" s="99"/>
      <c r="AJ25" s="99"/>
      <c r="AK25" s="112">
        <f t="shared" si="1"/>
        <v>0.2</v>
      </c>
      <c r="AL25" s="115" t="s">
        <v>85</v>
      </c>
    </row>
    <row r="26" s="94" customFormat="1" ht="220" customHeight="1" spans="1:38">
      <c r="A26" s="96">
        <v>19</v>
      </c>
      <c r="B26" s="100" t="s">
        <v>86</v>
      </c>
      <c r="C26" s="98">
        <v>36</v>
      </c>
      <c r="D26" s="99">
        <v>1.2633705</v>
      </c>
      <c r="E26" s="99"/>
      <c r="F26" s="99"/>
      <c r="G26" s="99"/>
      <c r="H26" s="99">
        <v>0.2</v>
      </c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102"/>
      <c r="W26" s="99">
        <v>0.3</v>
      </c>
      <c r="X26" s="99"/>
      <c r="Y26" s="113"/>
      <c r="Z26" s="99">
        <v>0.2</v>
      </c>
      <c r="AA26" s="99"/>
      <c r="AB26" s="99"/>
      <c r="AC26" s="99"/>
      <c r="AD26" s="112"/>
      <c r="AE26" s="99"/>
      <c r="AF26" s="99"/>
      <c r="AG26" s="113"/>
      <c r="AH26" s="99"/>
      <c r="AI26" s="99"/>
      <c r="AJ26" s="99"/>
      <c r="AK26" s="112">
        <f t="shared" si="1"/>
        <v>1.9633705</v>
      </c>
      <c r="AL26" s="115" t="s">
        <v>87</v>
      </c>
    </row>
    <row r="27" s="94" customFormat="1" ht="220" customHeight="1" spans="1:38">
      <c r="A27" s="96">
        <v>20</v>
      </c>
      <c r="B27" s="100" t="s">
        <v>88</v>
      </c>
      <c r="C27" s="98">
        <v>12</v>
      </c>
      <c r="D27" s="99">
        <v>2.2563612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>
        <v>0.05</v>
      </c>
      <c r="V27" s="102"/>
      <c r="W27" s="99"/>
      <c r="X27" s="99"/>
      <c r="Y27" s="113"/>
      <c r="Z27" s="99">
        <v>0.2</v>
      </c>
      <c r="AA27" s="99">
        <v>0.4</v>
      </c>
      <c r="AB27" s="99"/>
      <c r="AC27" s="99"/>
      <c r="AD27" s="112"/>
      <c r="AE27" s="99"/>
      <c r="AF27" s="99"/>
      <c r="AG27" s="113"/>
      <c r="AH27" s="99"/>
      <c r="AI27" s="99"/>
      <c r="AJ27" s="99"/>
      <c r="AK27" s="112">
        <f t="shared" si="1"/>
        <v>2.9063612</v>
      </c>
      <c r="AL27" s="115" t="s">
        <v>89</v>
      </c>
    </row>
    <row r="28" s="94" customFormat="1" ht="220" customHeight="1" spans="1:38">
      <c r="A28" s="96">
        <v>21</v>
      </c>
      <c r="B28" s="100" t="s">
        <v>90</v>
      </c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102"/>
      <c r="W28" s="99"/>
      <c r="X28" s="99"/>
      <c r="Y28" s="113"/>
      <c r="Z28" s="99">
        <v>0.2</v>
      </c>
      <c r="AA28" s="99"/>
      <c r="AB28" s="99">
        <v>0.17</v>
      </c>
      <c r="AC28" s="99"/>
      <c r="AD28" s="112"/>
      <c r="AE28" s="99"/>
      <c r="AF28" s="99"/>
      <c r="AG28" s="113"/>
      <c r="AH28" s="99"/>
      <c r="AI28" s="99"/>
      <c r="AJ28" s="99"/>
      <c r="AK28" s="112">
        <f t="shared" si="1"/>
        <v>0.37</v>
      </c>
      <c r="AL28" s="115" t="s">
        <v>91</v>
      </c>
    </row>
    <row r="29" s="94" customFormat="1" ht="220" customHeight="1" spans="1:38">
      <c r="A29" s="96">
        <v>22</v>
      </c>
      <c r="B29" s="100" t="s">
        <v>92</v>
      </c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102"/>
      <c r="W29" s="99"/>
      <c r="X29" s="99"/>
      <c r="Y29" s="111">
        <v>0.3</v>
      </c>
      <c r="Z29" s="99">
        <v>0.2</v>
      </c>
      <c r="AA29" s="99"/>
      <c r="AB29" s="99"/>
      <c r="AC29" s="99"/>
      <c r="AD29" s="112"/>
      <c r="AE29" s="99"/>
      <c r="AF29" s="99"/>
      <c r="AG29" s="113"/>
      <c r="AH29" s="99"/>
      <c r="AI29" s="99"/>
      <c r="AJ29" s="99"/>
      <c r="AK29" s="112">
        <f t="shared" si="1"/>
        <v>0.5</v>
      </c>
      <c r="AL29" s="115" t="s">
        <v>93</v>
      </c>
    </row>
    <row r="30" s="94" customFormat="1" ht="220" customHeight="1" spans="1:38">
      <c r="A30" s="96">
        <v>23</v>
      </c>
      <c r="B30" s="100" t="s">
        <v>94</v>
      </c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11"/>
      <c r="W30" s="99">
        <v>0.3</v>
      </c>
      <c r="X30" s="99"/>
      <c r="Y30" s="113"/>
      <c r="Z30" s="99"/>
      <c r="AA30" s="99"/>
      <c r="AB30" s="99">
        <v>0.34</v>
      </c>
      <c r="AC30" s="99"/>
      <c r="AD30" s="112"/>
      <c r="AE30" s="99"/>
      <c r="AF30" s="99"/>
      <c r="AG30" s="113"/>
      <c r="AH30" s="99"/>
      <c r="AI30" s="99"/>
      <c r="AJ30" s="99"/>
      <c r="AK30" s="112">
        <f t="shared" si="1"/>
        <v>0.64</v>
      </c>
      <c r="AL30" s="115" t="s">
        <v>95</v>
      </c>
    </row>
    <row r="31" s="94" customFormat="1" ht="220" customHeight="1" spans="1:38">
      <c r="A31" s="96">
        <v>24</v>
      </c>
      <c r="B31" s="100" t="s">
        <v>96</v>
      </c>
      <c r="C31" s="98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102"/>
      <c r="W31" s="99"/>
      <c r="X31" s="99"/>
      <c r="Y31" s="113"/>
      <c r="Z31" s="99">
        <v>0.2</v>
      </c>
      <c r="AA31" s="99"/>
      <c r="AB31" s="99"/>
      <c r="AC31" s="99"/>
      <c r="AD31" s="112"/>
      <c r="AE31" s="99"/>
      <c r="AF31" s="99"/>
      <c r="AG31" s="113"/>
      <c r="AH31" s="99"/>
      <c r="AI31" s="99"/>
      <c r="AJ31" s="99"/>
      <c r="AK31" s="112">
        <f t="shared" si="1"/>
        <v>0.2</v>
      </c>
      <c r="AL31" s="115" t="s">
        <v>97</v>
      </c>
    </row>
    <row r="32" s="94" customFormat="1" ht="220" customHeight="1" spans="1:38">
      <c r="A32" s="96">
        <v>25</v>
      </c>
      <c r="B32" s="100" t="s">
        <v>98</v>
      </c>
      <c r="C32" s="98">
        <v>22</v>
      </c>
      <c r="D32" s="99">
        <v>1.125</v>
      </c>
      <c r="E32" s="99"/>
      <c r="F32" s="99"/>
      <c r="G32" s="99"/>
      <c r="H32" s="99"/>
      <c r="I32" s="99"/>
      <c r="J32" s="99"/>
      <c r="K32" s="99"/>
      <c r="L32" s="99">
        <v>0.2</v>
      </c>
      <c r="M32" s="99"/>
      <c r="N32" s="99"/>
      <c r="O32" s="99"/>
      <c r="P32" s="99"/>
      <c r="Q32" s="99"/>
      <c r="R32" s="99"/>
      <c r="S32" s="99"/>
      <c r="T32" s="99"/>
      <c r="U32" s="99">
        <v>0.75</v>
      </c>
      <c r="V32" s="102"/>
      <c r="W32" s="99"/>
      <c r="X32" s="99"/>
      <c r="Y32" s="113"/>
      <c r="Z32" s="99"/>
      <c r="AA32" s="99"/>
      <c r="AB32" s="99"/>
      <c r="AC32" s="99"/>
      <c r="AD32" s="112"/>
      <c r="AE32" s="99"/>
      <c r="AF32" s="99"/>
      <c r="AG32" s="113"/>
      <c r="AH32" s="99"/>
      <c r="AI32" s="99"/>
      <c r="AJ32" s="99"/>
      <c r="AK32" s="112">
        <f t="shared" si="1"/>
        <v>2.075</v>
      </c>
      <c r="AL32" s="115" t="s">
        <v>99</v>
      </c>
    </row>
    <row r="33" s="94" customFormat="1" ht="220" customHeight="1" spans="1:38">
      <c r="A33" s="96">
        <v>26</v>
      </c>
      <c r="B33" s="100" t="s">
        <v>100</v>
      </c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>
        <v>1</v>
      </c>
      <c r="R33" s="99"/>
      <c r="S33" s="99"/>
      <c r="T33" s="99"/>
      <c r="U33" s="99"/>
      <c r="V33" s="102"/>
      <c r="W33" s="99"/>
      <c r="X33" s="99"/>
      <c r="Y33" s="113"/>
      <c r="Z33" s="99"/>
      <c r="AA33" s="99"/>
      <c r="AB33" s="99">
        <v>0.34</v>
      </c>
      <c r="AC33" s="99"/>
      <c r="AD33" s="112">
        <v>0.3</v>
      </c>
      <c r="AE33" s="99"/>
      <c r="AF33" s="99"/>
      <c r="AG33" s="113"/>
      <c r="AH33" s="99"/>
      <c r="AI33" s="99"/>
      <c r="AJ33" s="99"/>
      <c r="AK33" s="112">
        <f t="shared" si="1"/>
        <v>1.64</v>
      </c>
      <c r="AL33" s="115" t="s">
        <v>101</v>
      </c>
    </row>
    <row r="34" s="94" customFormat="1" ht="220" customHeight="1" spans="1:38">
      <c r="A34" s="96">
        <v>27</v>
      </c>
      <c r="B34" s="100" t="s">
        <v>102</v>
      </c>
      <c r="C34" s="98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>
        <v>2</v>
      </c>
      <c r="R34" s="99"/>
      <c r="S34" s="99"/>
      <c r="T34" s="99"/>
      <c r="U34" s="99">
        <v>0.398</v>
      </c>
      <c r="V34" s="102"/>
      <c r="W34" s="99"/>
      <c r="X34" s="99"/>
      <c r="Y34" s="113"/>
      <c r="Z34" s="99"/>
      <c r="AA34" s="99"/>
      <c r="AB34" s="99"/>
      <c r="AC34" s="99"/>
      <c r="AD34" s="112"/>
      <c r="AE34" s="99"/>
      <c r="AF34" s="99"/>
      <c r="AG34" s="113"/>
      <c r="AH34" s="99"/>
      <c r="AI34" s="99"/>
      <c r="AJ34" s="99"/>
      <c r="AK34" s="112">
        <f t="shared" si="1"/>
        <v>2.398</v>
      </c>
      <c r="AL34" s="115" t="s">
        <v>103</v>
      </c>
    </row>
    <row r="35" s="94" customFormat="1" ht="220" customHeight="1" spans="1:38">
      <c r="A35" s="96">
        <v>28</v>
      </c>
      <c r="B35" s="100" t="s">
        <v>104</v>
      </c>
      <c r="C35" s="98"/>
      <c r="D35" s="99"/>
      <c r="E35" s="99"/>
      <c r="F35" s="99"/>
      <c r="G35" s="99"/>
      <c r="H35" s="99"/>
      <c r="I35" s="99">
        <v>0.1</v>
      </c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102"/>
      <c r="W35" s="99"/>
      <c r="X35" s="99"/>
      <c r="Y35" s="113"/>
      <c r="Z35" s="99">
        <v>0.4</v>
      </c>
      <c r="AA35" s="99"/>
      <c r="AB35" s="99"/>
      <c r="AC35" s="99"/>
      <c r="AD35" s="112"/>
      <c r="AE35" s="99"/>
      <c r="AF35" s="99"/>
      <c r="AG35" s="113"/>
      <c r="AH35" s="99"/>
      <c r="AI35" s="99"/>
      <c r="AJ35" s="99"/>
      <c r="AK35" s="112">
        <f t="shared" si="1"/>
        <v>0.5</v>
      </c>
      <c r="AL35" s="115" t="s">
        <v>105</v>
      </c>
    </row>
    <row r="36" s="94" customFormat="1" ht="220" customHeight="1" spans="1:38">
      <c r="A36" s="96">
        <v>29</v>
      </c>
      <c r="B36" s="100" t="s">
        <v>106</v>
      </c>
      <c r="C36" s="98"/>
      <c r="D36" s="99"/>
      <c r="E36" s="99"/>
      <c r="F36" s="99"/>
      <c r="G36" s="99"/>
      <c r="H36" s="99"/>
      <c r="I36" s="99">
        <v>0.2</v>
      </c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102"/>
      <c r="W36" s="99"/>
      <c r="X36" s="99"/>
      <c r="Y36" s="113"/>
      <c r="Z36" s="99">
        <v>0.4</v>
      </c>
      <c r="AA36" s="99"/>
      <c r="AB36" s="99"/>
      <c r="AC36" s="99"/>
      <c r="AD36" s="112"/>
      <c r="AE36" s="99"/>
      <c r="AF36" s="99"/>
      <c r="AG36" s="113"/>
      <c r="AH36" s="99"/>
      <c r="AI36" s="99"/>
      <c r="AJ36" s="99"/>
      <c r="AK36" s="112">
        <f t="shared" si="1"/>
        <v>0.6</v>
      </c>
      <c r="AL36" s="115" t="s">
        <v>107</v>
      </c>
    </row>
    <row r="37" s="94" customFormat="1" ht="220" customHeight="1" spans="1:38">
      <c r="A37" s="96">
        <v>30</v>
      </c>
      <c r="B37" s="100" t="s">
        <v>108</v>
      </c>
      <c r="C37" s="98">
        <v>27</v>
      </c>
      <c r="D37" s="99">
        <v>0.675</v>
      </c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102"/>
      <c r="W37" s="99">
        <v>1.2</v>
      </c>
      <c r="X37" s="99"/>
      <c r="Y37" s="113"/>
      <c r="Z37" s="99"/>
      <c r="AA37" s="99"/>
      <c r="AB37" s="99"/>
      <c r="AC37" s="99"/>
      <c r="AD37" s="112"/>
      <c r="AE37" s="99"/>
      <c r="AF37" s="99"/>
      <c r="AG37" s="113"/>
      <c r="AH37" s="99"/>
      <c r="AI37" s="99"/>
      <c r="AJ37" s="99"/>
      <c r="AK37" s="112">
        <f t="shared" si="1"/>
        <v>1.875</v>
      </c>
      <c r="AL37" s="115" t="s">
        <v>109</v>
      </c>
    </row>
    <row r="38" s="94" customFormat="1" ht="220" customHeight="1" spans="1:38">
      <c r="A38" s="96">
        <v>31</v>
      </c>
      <c r="B38" s="100" t="s">
        <v>110</v>
      </c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2"/>
      <c r="W38" s="99">
        <v>0.3</v>
      </c>
      <c r="X38" s="99"/>
      <c r="Y38" s="111">
        <v>0.3</v>
      </c>
      <c r="Z38" s="99"/>
      <c r="AA38" s="99"/>
      <c r="AB38" s="99"/>
      <c r="AC38" s="99"/>
      <c r="AD38" s="112"/>
      <c r="AE38" s="99"/>
      <c r="AF38" s="99"/>
      <c r="AG38" s="113"/>
      <c r="AH38" s="99"/>
      <c r="AI38" s="99"/>
      <c r="AJ38" s="99"/>
      <c r="AK38" s="112">
        <f t="shared" si="1"/>
        <v>0.6</v>
      </c>
      <c r="AL38" s="115" t="s">
        <v>111</v>
      </c>
    </row>
    <row r="39" s="94" customFormat="1" ht="220" customHeight="1" spans="1:38">
      <c r="A39" s="96">
        <v>32</v>
      </c>
      <c r="B39" s="100" t="s">
        <v>112</v>
      </c>
      <c r="C39" s="98">
        <v>11</v>
      </c>
      <c r="D39" s="99">
        <v>7.8029136</v>
      </c>
      <c r="E39" s="99"/>
      <c r="F39" s="99"/>
      <c r="G39" s="99"/>
      <c r="H39" s="99"/>
      <c r="I39" s="99"/>
      <c r="J39" s="99"/>
      <c r="K39" s="99"/>
      <c r="L39" s="99"/>
      <c r="M39" s="99">
        <v>0.2</v>
      </c>
      <c r="N39" s="99"/>
      <c r="O39" s="99"/>
      <c r="P39" s="99"/>
      <c r="Q39" s="99"/>
      <c r="R39" s="99"/>
      <c r="S39" s="99"/>
      <c r="T39" s="99">
        <v>5.56</v>
      </c>
      <c r="U39" s="99"/>
      <c r="V39" s="102"/>
      <c r="W39" s="99"/>
      <c r="X39" s="99"/>
      <c r="Y39" s="113"/>
      <c r="Z39" s="99">
        <v>0.8</v>
      </c>
      <c r="AA39" s="99"/>
      <c r="AB39" s="99">
        <v>0.17</v>
      </c>
      <c r="AC39" s="99"/>
      <c r="AD39" s="112"/>
      <c r="AE39" s="99"/>
      <c r="AF39" s="99"/>
      <c r="AG39" s="113"/>
      <c r="AH39" s="99"/>
      <c r="AI39" s="99"/>
      <c r="AJ39" s="99"/>
      <c r="AK39" s="112">
        <f t="shared" si="1"/>
        <v>14.5329136</v>
      </c>
      <c r="AL39" s="115" t="s">
        <v>113</v>
      </c>
    </row>
    <row r="40" s="94" customFormat="1" ht="220" customHeight="1" spans="1:38">
      <c r="A40" s="96">
        <v>33</v>
      </c>
      <c r="B40" s="100" t="s">
        <v>114</v>
      </c>
      <c r="C40" s="98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02"/>
      <c r="W40" s="99"/>
      <c r="X40" s="99"/>
      <c r="Y40" s="113"/>
      <c r="Z40" s="99"/>
      <c r="AA40" s="99"/>
      <c r="AB40" s="99">
        <v>0.34</v>
      </c>
      <c r="AC40" s="99"/>
      <c r="AD40" s="112"/>
      <c r="AE40" s="99"/>
      <c r="AF40" s="99"/>
      <c r="AG40" s="113"/>
      <c r="AH40" s="99"/>
      <c r="AI40" s="99"/>
      <c r="AJ40" s="99"/>
      <c r="AK40" s="112">
        <f t="shared" si="1"/>
        <v>0.34</v>
      </c>
      <c r="AL40" s="115" t="s">
        <v>115</v>
      </c>
    </row>
    <row r="41" s="94" customFormat="1" ht="220" customHeight="1" spans="1:38">
      <c r="A41" s="96">
        <v>34</v>
      </c>
      <c r="B41" s="100" t="s">
        <v>116</v>
      </c>
      <c r="C41" s="98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102"/>
      <c r="W41" s="99"/>
      <c r="X41" s="99"/>
      <c r="Y41" s="111">
        <v>0.3</v>
      </c>
      <c r="Z41" s="99"/>
      <c r="AA41" s="99"/>
      <c r="AB41" s="99"/>
      <c r="AC41" s="99"/>
      <c r="AD41" s="112"/>
      <c r="AE41" s="99"/>
      <c r="AF41" s="99"/>
      <c r="AG41" s="113"/>
      <c r="AH41" s="99"/>
      <c r="AI41" s="99"/>
      <c r="AJ41" s="99"/>
      <c r="AK41" s="112">
        <f t="shared" si="1"/>
        <v>0.3</v>
      </c>
      <c r="AL41" s="116" t="s">
        <v>117</v>
      </c>
    </row>
    <row r="42" s="94" customFormat="1" ht="299" customHeight="1" spans="1:38">
      <c r="A42" s="96">
        <v>35</v>
      </c>
      <c r="B42" s="100" t="s">
        <v>118</v>
      </c>
      <c r="C42" s="98"/>
      <c r="D42" s="99"/>
      <c r="E42" s="99"/>
      <c r="F42" s="99"/>
      <c r="G42" s="99"/>
      <c r="H42" s="99">
        <v>0.2</v>
      </c>
      <c r="I42" s="99">
        <v>0.2</v>
      </c>
      <c r="J42" s="99"/>
      <c r="K42" s="99"/>
      <c r="L42" s="99"/>
      <c r="M42" s="99">
        <v>0.3</v>
      </c>
      <c r="N42" s="99"/>
      <c r="O42" s="99"/>
      <c r="P42" s="99">
        <v>1</v>
      </c>
      <c r="Q42" s="99">
        <v>1</v>
      </c>
      <c r="R42" s="99"/>
      <c r="S42" s="99"/>
      <c r="T42" s="99"/>
      <c r="U42" s="99">
        <v>0.8</v>
      </c>
      <c r="V42" s="99"/>
      <c r="W42" s="99"/>
      <c r="X42" s="99"/>
      <c r="Y42" s="113"/>
      <c r="Z42" s="99">
        <v>0.4</v>
      </c>
      <c r="AA42" s="99"/>
      <c r="AB42" s="99"/>
      <c r="AC42" s="99"/>
      <c r="AD42" s="112">
        <v>0.3</v>
      </c>
      <c r="AE42" s="99"/>
      <c r="AF42" s="99"/>
      <c r="AG42" s="113"/>
      <c r="AH42" s="99"/>
      <c r="AI42" s="99"/>
      <c r="AJ42" s="99"/>
      <c r="AK42" s="112">
        <f t="shared" si="1"/>
        <v>4.2</v>
      </c>
      <c r="AL42" s="115" t="s">
        <v>119</v>
      </c>
    </row>
    <row r="43" s="94" customFormat="1" ht="220" customHeight="1" spans="1:38">
      <c r="A43" s="96">
        <v>36</v>
      </c>
      <c r="B43" s="100" t="s">
        <v>120</v>
      </c>
      <c r="C43" s="98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102"/>
      <c r="W43" s="99"/>
      <c r="X43" s="99"/>
      <c r="Y43" s="113"/>
      <c r="Z43" s="99">
        <v>0.4</v>
      </c>
      <c r="AA43" s="99"/>
      <c r="AB43" s="99"/>
      <c r="AC43" s="99"/>
      <c r="AD43" s="112"/>
      <c r="AE43" s="99"/>
      <c r="AF43" s="99"/>
      <c r="AG43" s="113"/>
      <c r="AH43" s="99"/>
      <c r="AI43" s="99"/>
      <c r="AJ43" s="99"/>
      <c r="AK43" s="112">
        <f t="shared" si="1"/>
        <v>0.4</v>
      </c>
      <c r="AL43" s="115" t="s">
        <v>121</v>
      </c>
    </row>
    <row r="44" s="94" customFormat="1" ht="220" customHeight="1" spans="1:38">
      <c r="A44" s="96">
        <v>37</v>
      </c>
      <c r="B44" s="100" t="s">
        <v>122</v>
      </c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102"/>
      <c r="W44" s="99">
        <v>0.3</v>
      </c>
      <c r="X44" s="99"/>
      <c r="Y44" s="113"/>
      <c r="Z44" s="99"/>
      <c r="AA44" s="99"/>
      <c r="AB44" s="99"/>
      <c r="AC44" s="99"/>
      <c r="AD44" s="112"/>
      <c r="AE44" s="99"/>
      <c r="AF44" s="99"/>
      <c r="AG44" s="113"/>
      <c r="AH44" s="99"/>
      <c r="AI44" s="99"/>
      <c r="AJ44" s="99"/>
      <c r="AK44" s="112">
        <f t="shared" si="1"/>
        <v>0.3</v>
      </c>
      <c r="AL44" s="115" t="s">
        <v>123</v>
      </c>
    </row>
    <row r="45" s="94" customFormat="1" ht="220" customHeight="1" spans="1:38">
      <c r="A45" s="96">
        <v>38</v>
      </c>
      <c r="B45" s="100" t="s">
        <v>124</v>
      </c>
      <c r="C45" s="98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102"/>
      <c r="W45" s="99"/>
      <c r="X45" s="99"/>
      <c r="Y45" s="113">
        <v>0.3</v>
      </c>
      <c r="Z45" s="99"/>
      <c r="AA45" s="99"/>
      <c r="AB45" s="99">
        <v>0.17</v>
      </c>
      <c r="AC45" s="99"/>
      <c r="AD45" s="112"/>
      <c r="AE45" s="99"/>
      <c r="AF45" s="99"/>
      <c r="AG45" s="113"/>
      <c r="AH45" s="99"/>
      <c r="AI45" s="99"/>
      <c r="AJ45" s="99"/>
      <c r="AK45" s="112">
        <f t="shared" si="1"/>
        <v>0.47</v>
      </c>
      <c r="AL45" s="115" t="s">
        <v>125</v>
      </c>
    </row>
    <row r="46" s="94" customFormat="1" ht="220" customHeight="1" spans="1:38">
      <c r="A46" s="96">
        <v>39</v>
      </c>
      <c r="B46" s="100" t="s">
        <v>126</v>
      </c>
      <c r="C46" s="98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102"/>
      <c r="W46" s="99">
        <v>0.3</v>
      </c>
      <c r="X46" s="99"/>
      <c r="Y46" s="113"/>
      <c r="Z46" s="99">
        <v>0.6</v>
      </c>
      <c r="AA46" s="99"/>
      <c r="AB46" s="99"/>
      <c r="AC46" s="99"/>
      <c r="AD46" s="112"/>
      <c r="AE46" s="99"/>
      <c r="AF46" s="99"/>
      <c r="AG46" s="113"/>
      <c r="AH46" s="99"/>
      <c r="AI46" s="99"/>
      <c r="AJ46" s="99"/>
      <c r="AK46" s="112">
        <f t="shared" si="1"/>
        <v>0.9</v>
      </c>
      <c r="AL46" s="115" t="s">
        <v>127</v>
      </c>
    </row>
    <row r="47" s="94" customFormat="1" ht="220" customHeight="1" spans="1:38">
      <c r="A47" s="96">
        <v>40</v>
      </c>
      <c r="B47" s="100" t="s">
        <v>128</v>
      </c>
      <c r="C47" s="98"/>
      <c r="D47" s="99"/>
      <c r="E47" s="99"/>
      <c r="F47" s="99"/>
      <c r="G47" s="99"/>
      <c r="H47" s="99"/>
      <c r="I47" s="99">
        <v>0.1</v>
      </c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102"/>
      <c r="W47" s="99"/>
      <c r="X47" s="99"/>
      <c r="Y47" s="113"/>
      <c r="Z47" s="99"/>
      <c r="AA47" s="99"/>
      <c r="AB47" s="99">
        <v>0.34</v>
      </c>
      <c r="AC47" s="99"/>
      <c r="AD47" s="112"/>
      <c r="AE47" s="99"/>
      <c r="AF47" s="99"/>
      <c r="AG47" s="113"/>
      <c r="AH47" s="99"/>
      <c r="AI47" s="99"/>
      <c r="AJ47" s="99"/>
      <c r="AK47" s="112">
        <f t="shared" si="1"/>
        <v>0.44</v>
      </c>
      <c r="AL47" s="115" t="s">
        <v>129</v>
      </c>
    </row>
    <row r="48" s="94" customFormat="1" ht="220" customHeight="1" spans="1:38">
      <c r="A48" s="96">
        <v>41</v>
      </c>
      <c r="B48" s="100" t="s">
        <v>130</v>
      </c>
      <c r="C48" s="98">
        <v>30</v>
      </c>
      <c r="D48" s="99">
        <v>0.675</v>
      </c>
      <c r="E48" s="99"/>
      <c r="F48" s="99"/>
      <c r="G48" s="99"/>
      <c r="H48" s="99"/>
      <c r="I48" s="99">
        <v>0.1</v>
      </c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102"/>
      <c r="W48" s="99"/>
      <c r="X48" s="99"/>
      <c r="Y48" s="113"/>
      <c r="Z48" s="99">
        <v>0.4</v>
      </c>
      <c r="AA48" s="99">
        <v>0.2</v>
      </c>
      <c r="AB48" s="99"/>
      <c r="AC48" s="99"/>
      <c r="AD48" s="112"/>
      <c r="AE48" s="99"/>
      <c r="AF48" s="99"/>
      <c r="AG48" s="113"/>
      <c r="AH48" s="99"/>
      <c r="AI48" s="99"/>
      <c r="AJ48" s="99"/>
      <c r="AK48" s="112">
        <f t="shared" si="1"/>
        <v>1.375</v>
      </c>
      <c r="AL48" s="115" t="s">
        <v>131</v>
      </c>
    </row>
    <row r="49" s="94" customFormat="1" ht="220" customHeight="1" spans="1:38">
      <c r="A49" s="96">
        <v>42</v>
      </c>
      <c r="B49" s="100" t="s">
        <v>132</v>
      </c>
      <c r="C49" s="98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102"/>
      <c r="W49" s="99"/>
      <c r="X49" s="99"/>
      <c r="Y49" s="113"/>
      <c r="Z49" s="99">
        <v>0.2</v>
      </c>
      <c r="AA49" s="99"/>
      <c r="AB49" s="99"/>
      <c r="AC49" s="99"/>
      <c r="AD49" s="112"/>
      <c r="AE49" s="99"/>
      <c r="AF49" s="99"/>
      <c r="AG49" s="113"/>
      <c r="AH49" s="99"/>
      <c r="AI49" s="99"/>
      <c r="AJ49" s="99"/>
      <c r="AK49" s="112">
        <f t="shared" si="1"/>
        <v>0.2</v>
      </c>
      <c r="AL49" s="115" t="s">
        <v>133</v>
      </c>
    </row>
    <row r="50" s="94" customFormat="1" ht="220" customHeight="1" spans="1:38">
      <c r="A50" s="96">
        <v>43</v>
      </c>
      <c r="B50" s="100" t="s">
        <v>134</v>
      </c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102"/>
      <c r="W50" s="99"/>
      <c r="X50" s="99"/>
      <c r="Y50" s="113"/>
      <c r="Z50" s="99"/>
      <c r="AA50" s="99"/>
      <c r="AB50" s="99">
        <f>0.5+0.5/7</f>
        <v>0.571428571428571</v>
      </c>
      <c r="AC50" s="99"/>
      <c r="AD50" s="112"/>
      <c r="AE50" s="99"/>
      <c r="AF50" s="99"/>
      <c r="AG50" s="113"/>
      <c r="AH50" s="99"/>
      <c r="AI50" s="99"/>
      <c r="AJ50" s="99"/>
      <c r="AK50" s="112">
        <f t="shared" si="1"/>
        <v>0.571428571428571</v>
      </c>
      <c r="AL50" s="115" t="s">
        <v>135</v>
      </c>
    </row>
    <row r="51" s="94" customFormat="1" ht="220" customHeight="1" spans="1:38">
      <c r="A51" s="96">
        <v>44</v>
      </c>
      <c r="B51" s="97" t="s">
        <v>136</v>
      </c>
      <c r="C51" s="98"/>
      <c r="D51" s="99"/>
      <c r="E51" s="99"/>
      <c r="F51" s="99"/>
      <c r="G51" s="99"/>
      <c r="H51" s="99"/>
      <c r="I51" s="99">
        <v>0.1</v>
      </c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102"/>
      <c r="W51" s="99"/>
      <c r="X51" s="99"/>
      <c r="Y51" s="113"/>
      <c r="Z51" s="99"/>
      <c r="AA51" s="99"/>
      <c r="AB51" s="99"/>
      <c r="AC51" s="99"/>
      <c r="AD51" s="112"/>
      <c r="AE51" s="99"/>
      <c r="AF51" s="99"/>
      <c r="AG51" s="113"/>
      <c r="AH51" s="99"/>
      <c r="AI51" s="99"/>
      <c r="AJ51" s="99"/>
      <c r="AK51" s="112">
        <f t="shared" si="1"/>
        <v>0.1</v>
      </c>
      <c r="AL51" s="115" t="s">
        <v>137</v>
      </c>
    </row>
    <row r="52" s="94" customFormat="1" ht="220" customHeight="1" spans="1:38">
      <c r="A52" s="96">
        <v>45</v>
      </c>
      <c r="B52" s="100" t="s">
        <v>138</v>
      </c>
      <c r="C52" s="98">
        <v>1</v>
      </c>
      <c r="D52" s="99">
        <v>18</v>
      </c>
      <c r="E52" s="99"/>
      <c r="F52" s="99"/>
      <c r="G52" s="99"/>
      <c r="H52" s="99"/>
      <c r="I52" s="99">
        <v>0.3</v>
      </c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102"/>
      <c r="W52" s="99"/>
      <c r="X52" s="99"/>
      <c r="Y52" s="113"/>
      <c r="Z52" s="99"/>
      <c r="AA52" s="99"/>
      <c r="AB52" s="99"/>
      <c r="AC52" s="99"/>
      <c r="AD52" s="112"/>
      <c r="AE52" s="99"/>
      <c r="AF52" s="99"/>
      <c r="AG52" s="113"/>
      <c r="AH52" s="99"/>
      <c r="AI52" s="99"/>
      <c r="AJ52" s="99"/>
      <c r="AK52" s="112">
        <f t="shared" si="1"/>
        <v>18.3</v>
      </c>
      <c r="AL52" s="115" t="s">
        <v>139</v>
      </c>
    </row>
    <row r="53" s="94" customFormat="1" ht="220" customHeight="1" spans="1:38">
      <c r="A53" s="96">
        <v>46</v>
      </c>
      <c r="B53" s="100" t="s">
        <v>140</v>
      </c>
      <c r="C53" s="98"/>
      <c r="D53" s="99"/>
      <c r="E53" s="99"/>
      <c r="F53" s="99"/>
      <c r="G53" s="99"/>
      <c r="H53" s="99"/>
      <c r="I53" s="99">
        <v>0.2</v>
      </c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102"/>
      <c r="W53" s="99"/>
      <c r="X53" s="99"/>
      <c r="Y53" s="113"/>
      <c r="Z53" s="99"/>
      <c r="AA53" s="99"/>
      <c r="AB53" s="99"/>
      <c r="AC53" s="99"/>
      <c r="AD53" s="112"/>
      <c r="AE53" s="99"/>
      <c r="AF53" s="99"/>
      <c r="AG53" s="113"/>
      <c r="AH53" s="99"/>
      <c r="AI53" s="99"/>
      <c r="AJ53" s="99"/>
      <c r="AK53" s="112">
        <f t="shared" si="1"/>
        <v>0.2</v>
      </c>
      <c r="AL53" s="115" t="s">
        <v>141</v>
      </c>
    </row>
    <row r="54" s="94" customFormat="1" ht="220" customHeight="1" spans="1:38">
      <c r="A54" s="96">
        <v>47</v>
      </c>
      <c r="B54" s="100" t="s">
        <v>142</v>
      </c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102"/>
      <c r="W54" s="99"/>
      <c r="X54" s="99"/>
      <c r="Y54" s="113"/>
      <c r="Z54" s="99">
        <v>0.2</v>
      </c>
      <c r="AA54" s="99"/>
      <c r="AB54" s="99"/>
      <c r="AC54" s="99"/>
      <c r="AD54" s="112"/>
      <c r="AE54" s="99"/>
      <c r="AF54" s="99"/>
      <c r="AG54" s="113"/>
      <c r="AH54" s="99"/>
      <c r="AI54" s="99"/>
      <c r="AJ54" s="99"/>
      <c r="AK54" s="112">
        <f t="shared" si="1"/>
        <v>0.2</v>
      </c>
      <c r="AL54" s="115" t="s">
        <v>143</v>
      </c>
    </row>
    <row r="55" s="94" customFormat="1" ht="220" customHeight="1" spans="1:38">
      <c r="A55" s="96">
        <v>48</v>
      </c>
      <c r="B55" s="100" t="s">
        <v>144</v>
      </c>
      <c r="C55" s="98"/>
      <c r="D55" s="99"/>
      <c r="E55" s="99"/>
      <c r="F55" s="99"/>
      <c r="G55" s="99"/>
      <c r="H55" s="99"/>
      <c r="I55" s="99">
        <v>0.1</v>
      </c>
      <c r="J55" s="99"/>
      <c r="K55" s="99"/>
      <c r="L55" s="99"/>
      <c r="M55" s="99">
        <v>0.2</v>
      </c>
      <c r="N55" s="99">
        <v>0.2</v>
      </c>
      <c r="O55" s="99"/>
      <c r="P55" s="99"/>
      <c r="Q55" s="99"/>
      <c r="R55" s="99"/>
      <c r="S55" s="99"/>
      <c r="T55" s="99"/>
      <c r="U55" s="99"/>
      <c r="V55" s="102"/>
      <c r="W55" s="99"/>
      <c r="X55" s="99"/>
      <c r="Y55" s="113"/>
      <c r="Z55" s="99"/>
      <c r="AA55" s="99"/>
      <c r="AB55" s="99"/>
      <c r="AC55" s="99"/>
      <c r="AD55" s="112"/>
      <c r="AE55" s="99"/>
      <c r="AF55" s="99"/>
      <c r="AG55" s="113"/>
      <c r="AH55" s="99"/>
      <c r="AI55" s="99"/>
      <c r="AJ55" s="99"/>
      <c r="AK55" s="112">
        <f t="shared" si="1"/>
        <v>0.5</v>
      </c>
      <c r="AL55" s="115" t="s">
        <v>145</v>
      </c>
    </row>
    <row r="56" s="94" customFormat="1" ht="220" customHeight="1" spans="1:38">
      <c r="A56" s="96">
        <v>49</v>
      </c>
      <c r="B56" s="100" t="s">
        <v>146</v>
      </c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>
        <v>0.3</v>
      </c>
      <c r="N56" s="99"/>
      <c r="O56" s="99"/>
      <c r="P56" s="99"/>
      <c r="Q56" s="99"/>
      <c r="R56" s="99"/>
      <c r="S56" s="99"/>
      <c r="T56" s="99"/>
      <c r="U56" s="99"/>
      <c r="V56" s="102"/>
      <c r="W56" s="99"/>
      <c r="X56" s="99"/>
      <c r="Y56" s="113"/>
      <c r="Z56" s="99"/>
      <c r="AA56" s="99"/>
      <c r="AB56" s="99">
        <v>0.17</v>
      </c>
      <c r="AC56" s="99"/>
      <c r="AD56" s="112"/>
      <c r="AE56" s="99"/>
      <c r="AF56" s="99"/>
      <c r="AG56" s="113"/>
      <c r="AH56" s="99"/>
      <c r="AI56" s="99"/>
      <c r="AJ56" s="99"/>
      <c r="AK56" s="112">
        <f t="shared" si="1"/>
        <v>0.47</v>
      </c>
      <c r="AL56" s="115" t="s">
        <v>147</v>
      </c>
    </row>
    <row r="57" s="94" customFormat="1" ht="220" customHeight="1" spans="1:38">
      <c r="A57" s="96">
        <v>50</v>
      </c>
      <c r="B57" s="100" t="s">
        <v>148</v>
      </c>
      <c r="C57" s="98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102"/>
      <c r="W57" s="99"/>
      <c r="X57" s="99"/>
      <c r="Y57" s="113">
        <v>0.3</v>
      </c>
      <c r="Z57" s="99"/>
      <c r="AA57" s="99"/>
      <c r="AB57" s="99"/>
      <c r="AC57" s="99"/>
      <c r="AD57" s="112"/>
      <c r="AE57" s="99"/>
      <c r="AF57" s="99"/>
      <c r="AG57" s="113"/>
      <c r="AH57" s="99"/>
      <c r="AI57" s="99">
        <v>0.2</v>
      </c>
      <c r="AJ57" s="99"/>
      <c r="AK57" s="112">
        <f t="shared" si="1"/>
        <v>0.5</v>
      </c>
      <c r="AL57" s="115" t="s">
        <v>149</v>
      </c>
    </row>
    <row r="58" s="94" customFormat="1" ht="220" customHeight="1" spans="1:38">
      <c r="A58" s="96">
        <v>51</v>
      </c>
      <c r="B58" s="100" t="s">
        <v>150</v>
      </c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>
        <v>0.92</v>
      </c>
      <c r="U58" s="99"/>
      <c r="V58" s="102"/>
      <c r="W58" s="99"/>
      <c r="X58" s="99"/>
      <c r="Y58" s="113"/>
      <c r="Z58" s="99"/>
      <c r="AA58" s="99"/>
      <c r="AB58" s="99">
        <v>0.78</v>
      </c>
      <c r="AC58" s="99"/>
      <c r="AD58" s="112"/>
      <c r="AE58" s="99"/>
      <c r="AF58" s="99"/>
      <c r="AG58" s="113"/>
      <c r="AH58" s="99"/>
      <c r="AI58" s="99"/>
      <c r="AJ58" s="99"/>
      <c r="AK58" s="112">
        <f t="shared" si="1"/>
        <v>1.7</v>
      </c>
      <c r="AL58" s="115" t="s">
        <v>151</v>
      </c>
    </row>
    <row r="59" s="94" customFormat="1" ht="220" customHeight="1" spans="1:38">
      <c r="A59" s="96">
        <v>52</v>
      </c>
      <c r="B59" s="100" t="s">
        <v>152</v>
      </c>
      <c r="C59" s="98"/>
      <c r="D59" s="99"/>
      <c r="E59" s="99"/>
      <c r="F59" s="99">
        <v>0.1</v>
      </c>
      <c r="G59" s="99"/>
      <c r="H59" s="99"/>
      <c r="I59" s="99">
        <v>0.1</v>
      </c>
      <c r="J59" s="99"/>
      <c r="K59" s="99"/>
      <c r="L59" s="99"/>
      <c r="M59" s="99"/>
      <c r="N59" s="99"/>
      <c r="O59" s="99"/>
      <c r="P59" s="99"/>
      <c r="Q59" s="99">
        <v>1</v>
      </c>
      <c r="R59" s="99"/>
      <c r="S59" s="99"/>
      <c r="T59" s="99"/>
      <c r="U59" s="99">
        <v>2</v>
      </c>
      <c r="V59" s="102"/>
      <c r="W59" s="99"/>
      <c r="X59" s="99"/>
      <c r="Y59" s="113">
        <v>0.3</v>
      </c>
      <c r="Z59" s="99">
        <v>0.4</v>
      </c>
      <c r="AA59" s="99"/>
      <c r="AB59" s="99">
        <v>0.34</v>
      </c>
      <c r="AC59" s="99"/>
      <c r="AD59" s="112"/>
      <c r="AE59" s="99"/>
      <c r="AF59" s="99"/>
      <c r="AG59" s="113"/>
      <c r="AH59" s="99"/>
      <c r="AI59" s="99"/>
      <c r="AJ59" s="99"/>
      <c r="AK59" s="112">
        <f t="shared" si="1"/>
        <v>4.24</v>
      </c>
      <c r="AL59" s="115" t="s">
        <v>153</v>
      </c>
    </row>
    <row r="60" s="94" customFormat="1" ht="220" customHeight="1" spans="1:38">
      <c r="A60" s="96">
        <v>53</v>
      </c>
      <c r="B60" s="100" t="s">
        <v>154</v>
      </c>
      <c r="C60" s="98">
        <v>20</v>
      </c>
      <c r="D60" s="99">
        <v>0.675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>
        <v>2.81</v>
      </c>
      <c r="U60" s="99"/>
      <c r="V60" s="102"/>
      <c r="W60" s="99"/>
      <c r="X60" s="99"/>
      <c r="Y60" s="113"/>
      <c r="Z60" s="99"/>
      <c r="AA60" s="99"/>
      <c r="AB60" s="99">
        <v>0.34</v>
      </c>
      <c r="AC60" s="99"/>
      <c r="AD60" s="112"/>
      <c r="AE60" s="99"/>
      <c r="AF60" s="99"/>
      <c r="AG60" s="113"/>
      <c r="AH60" s="99"/>
      <c r="AI60" s="99"/>
      <c r="AJ60" s="99"/>
      <c r="AK60" s="112">
        <f t="shared" si="1"/>
        <v>3.825</v>
      </c>
      <c r="AL60" s="115" t="s">
        <v>155</v>
      </c>
    </row>
    <row r="61" s="94" customFormat="1" ht="220" customHeight="1" spans="1:38">
      <c r="A61" s="96">
        <v>54</v>
      </c>
      <c r="B61" s="100" t="s">
        <v>156</v>
      </c>
      <c r="C61" s="98"/>
      <c r="D61" s="99"/>
      <c r="E61" s="99"/>
      <c r="F61" s="99"/>
      <c r="G61" s="99"/>
      <c r="H61" s="99"/>
      <c r="I61" s="99">
        <v>0.2</v>
      </c>
      <c r="J61" s="99"/>
      <c r="K61" s="99"/>
      <c r="L61" s="99"/>
      <c r="M61" s="99">
        <v>0.3</v>
      </c>
      <c r="N61" s="99"/>
      <c r="O61" s="99"/>
      <c r="P61" s="99"/>
      <c r="Q61" s="99"/>
      <c r="R61" s="99"/>
      <c r="S61" s="99"/>
      <c r="T61" s="99"/>
      <c r="U61" s="99">
        <v>0.54</v>
      </c>
      <c r="V61" s="99"/>
      <c r="W61" s="99"/>
      <c r="X61" s="99"/>
      <c r="Y61" s="113"/>
      <c r="Z61" s="99"/>
      <c r="AA61" s="99"/>
      <c r="AB61" s="99"/>
      <c r="AC61" s="99"/>
      <c r="AD61" s="112"/>
      <c r="AE61" s="99"/>
      <c r="AF61" s="99"/>
      <c r="AG61" s="113"/>
      <c r="AH61" s="99"/>
      <c r="AI61" s="99"/>
      <c r="AJ61" s="99"/>
      <c r="AK61" s="112">
        <f t="shared" si="1"/>
        <v>1.04</v>
      </c>
      <c r="AL61" s="115" t="s">
        <v>157</v>
      </c>
    </row>
    <row r="62" s="94" customFormat="1" ht="409" customHeight="1" spans="1:38">
      <c r="A62" s="96">
        <v>55</v>
      </c>
      <c r="B62" s="100" t="s">
        <v>158</v>
      </c>
      <c r="C62" s="98">
        <v>4</v>
      </c>
      <c r="D62" s="99">
        <v>7.89450894</v>
      </c>
      <c r="E62" s="99">
        <v>0.3</v>
      </c>
      <c r="F62" s="99">
        <v>0.1</v>
      </c>
      <c r="G62" s="99"/>
      <c r="H62" s="99">
        <v>0.2</v>
      </c>
      <c r="I62" s="99"/>
      <c r="J62" s="99"/>
      <c r="K62" s="99"/>
      <c r="L62" s="99">
        <v>0.3</v>
      </c>
      <c r="M62" s="99">
        <v>0.5</v>
      </c>
      <c r="N62" s="99"/>
      <c r="O62" s="99"/>
      <c r="P62" s="99">
        <v>1</v>
      </c>
      <c r="Q62" s="99">
        <v>10</v>
      </c>
      <c r="R62" s="99"/>
      <c r="S62" s="99"/>
      <c r="T62" s="99">
        <v>5.63</v>
      </c>
      <c r="U62" s="99">
        <v>1.47</v>
      </c>
      <c r="V62" s="102"/>
      <c r="W62" s="99">
        <v>0.9</v>
      </c>
      <c r="X62" s="99"/>
      <c r="Y62" s="99">
        <v>0.6</v>
      </c>
      <c r="Z62" s="99">
        <v>0.2</v>
      </c>
      <c r="AA62" s="99"/>
      <c r="AB62" s="99">
        <v>1.5</v>
      </c>
      <c r="AC62" s="99"/>
      <c r="AD62" s="112">
        <v>0.9</v>
      </c>
      <c r="AE62" s="99"/>
      <c r="AF62" s="99"/>
      <c r="AG62" s="113"/>
      <c r="AH62" s="99"/>
      <c r="AI62" s="99">
        <v>0.2</v>
      </c>
      <c r="AJ62" s="99"/>
      <c r="AK62" s="112">
        <f t="shared" si="1"/>
        <v>31.69450894</v>
      </c>
      <c r="AL62" s="115" t="s">
        <v>159</v>
      </c>
    </row>
    <row r="63" s="94" customFormat="1" ht="220" customHeight="1" spans="1:38">
      <c r="A63" s="96">
        <v>56</v>
      </c>
      <c r="B63" s="100" t="s">
        <v>160</v>
      </c>
      <c r="C63" s="103"/>
      <c r="D63" s="104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>
        <v>5</v>
      </c>
      <c r="U63" s="99"/>
      <c r="V63" s="102"/>
      <c r="W63" s="99"/>
      <c r="X63" s="99"/>
      <c r="Y63" s="113"/>
      <c r="Z63" s="99"/>
      <c r="AA63" s="99"/>
      <c r="AB63" s="99"/>
      <c r="AC63" s="99"/>
      <c r="AD63" s="112"/>
      <c r="AE63" s="99"/>
      <c r="AF63" s="99"/>
      <c r="AG63" s="113"/>
      <c r="AH63" s="99"/>
      <c r="AI63" s="99"/>
      <c r="AJ63" s="99"/>
      <c r="AK63" s="112">
        <f t="shared" si="1"/>
        <v>5</v>
      </c>
      <c r="AL63" s="115" t="s">
        <v>161</v>
      </c>
    </row>
    <row r="64" s="94" customFormat="1" ht="220" customHeight="1" spans="1:38">
      <c r="A64" s="96">
        <v>57</v>
      </c>
      <c r="B64" s="100" t="s">
        <v>162</v>
      </c>
      <c r="C64" s="98"/>
      <c r="D64" s="99"/>
      <c r="E64" s="99"/>
      <c r="F64" s="99">
        <v>0.1</v>
      </c>
      <c r="G64" s="99"/>
      <c r="H64" s="99"/>
      <c r="I64" s="99">
        <v>0.1</v>
      </c>
      <c r="J64" s="99"/>
      <c r="K64" s="99"/>
      <c r="L64" s="99"/>
      <c r="M64" s="99">
        <v>0.2</v>
      </c>
      <c r="N64" s="99"/>
      <c r="O64" s="99"/>
      <c r="P64" s="99"/>
      <c r="Q64" s="99"/>
      <c r="R64" s="99"/>
      <c r="S64" s="99"/>
      <c r="T64" s="99"/>
      <c r="U64" s="99">
        <v>0.294</v>
      </c>
      <c r="V64" s="102"/>
      <c r="W64" s="99"/>
      <c r="X64" s="99"/>
      <c r="Y64" s="113"/>
      <c r="Z64" s="99"/>
      <c r="AA64" s="99"/>
      <c r="AB64" s="99"/>
      <c r="AC64" s="99"/>
      <c r="AD64" s="112"/>
      <c r="AE64" s="99"/>
      <c r="AF64" s="99"/>
      <c r="AG64" s="113"/>
      <c r="AH64" s="99"/>
      <c r="AI64" s="99"/>
      <c r="AJ64" s="99"/>
      <c r="AK64" s="112">
        <f t="shared" si="1"/>
        <v>0.694</v>
      </c>
      <c r="AL64" s="115" t="s">
        <v>163</v>
      </c>
    </row>
    <row r="65" s="94" customFormat="1" ht="220" customHeight="1" spans="1:38">
      <c r="A65" s="96">
        <v>58</v>
      </c>
      <c r="B65" s="100" t="s">
        <v>164</v>
      </c>
      <c r="C65" s="98"/>
      <c r="D65" s="99"/>
      <c r="E65" s="99"/>
      <c r="F65" s="99"/>
      <c r="G65" s="99"/>
      <c r="H65" s="99"/>
      <c r="I65" s="99">
        <v>0.1</v>
      </c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102"/>
      <c r="W65" s="99"/>
      <c r="X65" s="99"/>
      <c r="Y65" s="113">
        <v>0.3</v>
      </c>
      <c r="Z65" s="99">
        <v>0.4</v>
      </c>
      <c r="AA65" s="99"/>
      <c r="AB65" s="99">
        <f>0.5+2*0.5/7</f>
        <v>0.642857142857143</v>
      </c>
      <c r="AC65" s="99"/>
      <c r="AD65" s="112"/>
      <c r="AE65" s="99"/>
      <c r="AF65" s="99"/>
      <c r="AG65" s="113"/>
      <c r="AH65" s="99"/>
      <c r="AI65" s="99"/>
      <c r="AJ65" s="99"/>
      <c r="AK65" s="112">
        <f t="shared" si="1"/>
        <v>1.44285714285714</v>
      </c>
      <c r="AL65" s="115" t="s">
        <v>165</v>
      </c>
    </row>
    <row r="66" s="94" customFormat="1" ht="220" customHeight="1" spans="1:38">
      <c r="A66" s="96">
        <v>59</v>
      </c>
      <c r="B66" s="100" t="s">
        <v>166</v>
      </c>
      <c r="C66" s="98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102"/>
      <c r="W66" s="99"/>
      <c r="X66" s="99"/>
      <c r="Y66" s="113"/>
      <c r="Z66" s="99"/>
      <c r="AA66" s="99"/>
      <c r="AB66" s="99">
        <v>0.17</v>
      </c>
      <c r="AC66" s="99"/>
      <c r="AD66" s="112"/>
      <c r="AE66" s="99"/>
      <c r="AF66" s="99"/>
      <c r="AG66" s="113"/>
      <c r="AH66" s="99"/>
      <c r="AI66" s="99"/>
      <c r="AJ66" s="99"/>
      <c r="AK66" s="112">
        <f t="shared" si="1"/>
        <v>0.17</v>
      </c>
      <c r="AL66" s="115" t="s">
        <v>167</v>
      </c>
    </row>
    <row r="67" s="94" customFormat="1" ht="233" customHeight="1" spans="1:38">
      <c r="A67" s="96">
        <v>60</v>
      </c>
      <c r="B67" s="100" t="s">
        <v>168</v>
      </c>
      <c r="C67" s="98"/>
      <c r="D67" s="99"/>
      <c r="E67" s="99"/>
      <c r="F67" s="99"/>
      <c r="G67" s="99"/>
      <c r="H67" s="99"/>
      <c r="I67" s="99">
        <v>0.1</v>
      </c>
      <c r="J67" s="99"/>
      <c r="K67" s="99"/>
      <c r="L67" s="99"/>
      <c r="M67" s="99">
        <v>0.2</v>
      </c>
      <c r="N67" s="99"/>
      <c r="O67" s="99"/>
      <c r="P67" s="99">
        <v>2</v>
      </c>
      <c r="Q67" s="99"/>
      <c r="R67" s="99"/>
      <c r="S67" s="99"/>
      <c r="T67" s="99"/>
      <c r="U67" s="99"/>
      <c r="V67" s="102"/>
      <c r="W67" s="99"/>
      <c r="X67" s="99"/>
      <c r="Y67" s="113"/>
      <c r="Z67" s="99">
        <v>0.6</v>
      </c>
      <c r="AA67" s="99"/>
      <c r="AB67" s="99"/>
      <c r="AC67" s="99"/>
      <c r="AD67" s="112"/>
      <c r="AE67" s="99"/>
      <c r="AF67" s="99"/>
      <c r="AG67" s="113"/>
      <c r="AH67" s="99"/>
      <c r="AI67" s="99">
        <v>0.2</v>
      </c>
      <c r="AJ67" s="99"/>
      <c r="AK67" s="112">
        <f t="shared" si="1"/>
        <v>3.1</v>
      </c>
      <c r="AL67" s="115" t="s">
        <v>169</v>
      </c>
    </row>
    <row r="68" s="94" customFormat="1" ht="220" customHeight="1" spans="1:38">
      <c r="A68" s="96">
        <v>61</v>
      </c>
      <c r="B68" s="100" t="s">
        <v>170</v>
      </c>
      <c r="C68" s="98">
        <v>9</v>
      </c>
      <c r="D68" s="99">
        <v>9.2684139</v>
      </c>
      <c r="E68" s="99"/>
      <c r="F68" s="99"/>
      <c r="G68" s="99"/>
      <c r="H68" s="99"/>
      <c r="I68" s="99">
        <v>0.2</v>
      </c>
      <c r="J68" s="99"/>
      <c r="K68" s="99"/>
      <c r="L68" s="99"/>
      <c r="M68" s="99">
        <v>0.3</v>
      </c>
      <c r="N68" s="99"/>
      <c r="O68" s="99"/>
      <c r="P68" s="99"/>
      <c r="Q68" s="99">
        <v>5</v>
      </c>
      <c r="R68" s="99"/>
      <c r="S68" s="99"/>
      <c r="T68" s="99"/>
      <c r="U68" s="99">
        <v>2.77</v>
      </c>
      <c r="V68" s="102"/>
      <c r="W68" s="99"/>
      <c r="X68" s="99"/>
      <c r="Y68" s="99">
        <v>0.3</v>
      </c>
      <c r="Z68" s="99">
        <v>0.4</v>
      </c>
      <c r="AA68" s="99"/>
      <c r="AB68" s="99">
        <f>0.5+2*0.5/7</f>
        <v>0.642857142857143</v>
      </c>
      <c r="AC68" s="99"/>
      <c r="AD68" s="112"/>
      <c r="AE68" s="99"/>
      <c r="AF68" s="99"/>
      <c r="AG68" s="113"/>
      <c r="AH68" s="99"/>
      <c r="AI68" s="99"/>
      <c r="AJ68" s="99"/>
      <c r="AK68" s="112">
        <f t="shared" si="1"/>
        <v>18.8812710428571</v>
      </c>
      <c r="AL68" s="115" t="s">
        <v>171</v>
      </c>
    </row>
    <row r="69" s="94" customFormat="1" ht="220" customHeight="1" spans="1:38">
      <c r="A69" s="96">
        <v>62</v>
      </c>
      <c r="B69" s="100" t="s">
        <v>172</v>
      </c>
      <c r="C69" s="98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>
        <v>2</v>
      </c>
      <c r="R69" s="99"/>
      <c r="S69" s="99"/>
      <c r="T69" s="99"/>
      <c r="U69" s="99"/>
      <c r="V69" s="102"/>
      <c r="W69" s="99"/>
      <c r="X69" s="99"/>
      <c r="Y69" s="113"/>
      <c r="Z69" s="99"/>
      <c r="AA69" s="99"/>
      <c r="AB69" s="99">
        <v>0.71</v>
      </c>
      <c r="AC69" s="99"/>
      <c r="AD69" s="112">
        <v>0.3</v>
      </c>
      <c r="AE69" s="99"/>
      <c r="AF69" s="99"/>
      <c r="AG69" s="113"/>
      <c r="AH69" s="99"/>
      <c r="AI69" s="99"/>
      <c r="AJ69" s="99"/>
      <c r="AK69" s="112">
        <f t="shared" si="1"/>
        <v>3.01</v>
      </c>
      <c r="AL69" s="115" t="s">
        <v>173</v>
      </c>
    </row>
    <row r="70" s="94" customFormat="1" ht="220" customHeight="1" spans="1:38">
      <c r="A70" s="96">
        <v>63</v>
      </c>
      <c r="B70" s="100" t="s">
        <v>174</v>
      </c>
      <c r="C70" s="98">
        <v>19</v>
      </c>
      <c r="D70" s="99">
        <v>1.125</v>
      </c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102"/>
      <c r="W70" s="99">
        <v>0.9</v>
      </c>
      <c r="X70" s="99"/>
      <c r="Y70" s="113"/>
      <c r="Z70" s="99"/>
      <c r="AA70" s="99"/>
      <c r="AB70" s="99">
        <v>0.17</v>
      </c>
      <c r="AC70" s="99"/>
      <c r="AD70" s="112"/>
      <c r="AE70" s="99"/>
      <c r="AF70" s="99"/>
      <c r="AG70" s="113"/>
      <c r="AH70" s="99"/>
      <c r="AI70" s="99"/>
      <c r="AJ70" s="99"/>
      <c r="AK70" s="112">
        <f t="shared" si="1"/>
        <v>2.195</v>
      </c>
      <c r="AL70" s="115" t="s">
        <v>175</v>
      </c>
    </row>
    <row r="71" s="94" customFormat="1" ht="220" customHeight="1" spans="1:38">
      <c r="A71" s="96">
        <v>64</v>
      </c>
      <c r="B71" s="100" t="s">
        <v>176</v>
      </c>
      <c r="C71" s="98"/>
      <c r="D71" s="99"/>
      <c r="E71" s="99"/>
      <c r="F71" s="99"/>
      <c r="G71" s="99"/>
      <c r="H71" s="99">
        <v>0.2</v>
      </c>
      <c r="I71" s="99"/>
      <c r="J71" s="99"/>
      <c r="K71" s="99"/>
      <c r="L71" s="99"/>
      <c r="M71" s="99">
        <v>0.2</v>
      </c>
      <c r="N71" s="99"/>
      <c r="O71" s="99"/>
      <c r="P71" s="99"/>
      <c r="Q71" s="99"/>
      <c r="R71" s="99"/>
      <c r="S71" s="99"/>
      <c r="T71" s="99"/>
      <c r="U71" s="99"/>
      <c r="V71" s="102"/>
      <c r="W71" s="99"/>
      <c r="X71" s="99"/>
      <c r="Y71" s="113">
        <v>0.3</v>
      </c>
      <c r="Z71" s="99">
        <v>0.4</v>
      </c>
      <c r="AA71" s="99"/>
      <c r="AB71" s="99"/>
      <c r="AC71" s="99"/>
      <c r="AD71" s="112"/>
      <c r="AE71" s="99"/>
      <c r="AF71" s="99"/>
      <c r="AG71" s="113"/>
      <c r="AH71" s="99"/>
      <c r="AI71" s="99"/>
      <c r="AJ71" s="99"/>
      <c r="AK71" s="112">
        <f t="shared" si="1"/>
        <v>1.1</v>
      </c>
      <c r="AL71" s="115" t="s">
        <v>177</v>
      </c>
    </row>
    <row r="72" s="94" customFormat="1" ht="220" customHeight="1" spans="1:38">
      <c r="A72" s="96">
        <v>65</v>
      </c>
      <c r="B72" s="100" t="s">
        <v>178</v>
      </c>
      <c r="C72" s="98"/>
      <c r="D72" s="99"/>
      <c r="E72" s="99"/>
      <c r="F72" s="99"/>
      <c r="G72" s="99"/>
      <c r="H72" s="99">
        <v>0.2</v>
      </c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102"/>
      <c r="W72" s="99"/>
      <c r="X72" s="99"/>
      <c r="Y72" s="113"/>
      <c r="Z72" s="99"/>
      <c r="AA72" s="99"/>
      <c r="AB72" s="99"/>
      <c r="AC72" s="99"/>
      <c r="AD72" s="112">
        <v>0.3</v>
      </c>
      <c r="AE72" s="99"/>
      <c r="AF72" s="99"/>
      <c r="AG72" s="113"/>
      <c r="AH72" s="99"/>
      <c r="AI72" s="99"/>
      <c r="AJ72" s="99"/>
      <c r="AK72" s="112">
        <f t="shared" si="1"/>
        <v>0.5</v>
      </c>
      <c r="AL72" s="115" t="s">
        <v>179</v>
      </c>
    </row>
    <row r="73" s="94" customFormat="1" ht="220" customHeight="1" spans="1:38">
      <c r="A73" s="96">
        <v>66</v>
      </c>
      <c r="B73" s="100" t="s">
        <v>180</v>
      </c>
      <c r="C73" s="98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>
        <v>0.2</v>
      </c>
      <c r="V73" s="102"/>
      <c r="W73" s="99"/>
      <c r="X73" s="99"/>
      <c r="Y73" s="113"/>
      <c r="Z73" s="99"/>
      <c r="AA73" s="99"/>
      <c r="AB73" s="99"/>
      <c r="AC73" s="99"/>
      <c r="AD73" s="112"/>
      <c r="AE73" s="99"/>
      <c r="AF73" s="99"/>
      <c r="AG73" s="113"/>
      <c r="AH73" s="99"/>
      <c r="AI73" s="99"/>
      <c r="AJ73" s="99"/>
      <c r="AK73" s="112">
        <f t="shared" si="1"/>
        <v>0.2</v>
      </c>
      <c r="AL73" s="115" t="s">
        <v>181</v>
      </c>
    </row>
    <row r="74" s="94" customFormat="1" ht="220" customHeight="1" spans="1:38">
      <c r="A74" s="96">
        <v>67</v>
      </c>
      <c r="B74" s="100" t="s">
        <v>182</v>
      </c>
      <c r="C74" s="98"/>
      <c r="D74" s="99"/>
      <c r="E74" s="99"/>
      <c r="F74" s="99"/>
      <c r="G74" s="99"/>
      <c r="H74" s="99"/>
      <c r="I74" s="99">
        <v>0.1</v>
      </c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102"/>
      <c r="W74" s="99"/>
      <c r="X74" s="99"/>
      <c r="Y74" s="113"/>
      <c r="Z74" s="99"/>
      <c r="AA74" s="99"/>
      <c r="AB74" s="99"/>
      <c r="AC74" s="99"/>
      <c r="AD74" s="112"/>
      <c r="AE74" s="99"/>
      <c r="AF74" s="99"/>
      <c r="AG74" s="113"/>
      <c r="AH74" s="99"/>
      <c r="AI74" s="99"/>
      <c r="AJ74" s="99"/>
      <c r="AK74" s="112">
        <f t="shared" si="1"/>
        <v>0.1</v>
      </c>
      <c r="AL74" s="115" t="s">
        <v>183</v>
      </c>
    </row>
    <row r="75" s="94" customFormat="1" ht="220" customHeight="1" spans="1:38">
      <c r="A75" s="96">
        <v>68</v>
      </c>
      <c r="B75" s="100" t="s">
        <v>184</v>
      </c>
      <c r="C75" s="103"/>
      <c r="D75" s="104"/>
      <c r="E75" s="99"/>
      <c r="F75" s="99"/>
      <c r="G75" s="99"/>
      <c r="H75" s="99"/>
      <c r="I75" s="99">
        <v>0.2</v>
      </c>
      <c r="J75" s="99"/>
      <c r="K75" s="99"/>
      <c r="L75" s="99"/>
      <c r="M75" s="99">
        <v>0.3</v>
      </c>
      <c r="N75" s="99"/>
      <c r="O75" s="99"/>
      <c r="P75" s="99">
        <v>1</v>
      </c>
      <c r="Q75" s="99">
        <v>1</v>
      </c>
      <c r="R75" s="99"/>
      <c r="S75" s="99"/>
      <c r="T75" s="99"/>
      <c r="U75" s="99">
        <v>0.0688</v>
      </c>
      <c r="V75" s="102"/>
      <c r="W75" s="99"/>
      <c r="X75" s="99"/>
      <c r="Y75" s="113"/>
      <c r="Z75" s="99"/>
      <c r="AA75" s="99"/>
      <c r="AB75" s="99">
        <f>0.5+0.5/7</f>
        <v>0.571428571428571</v>
      </c>
      <c r="AC75" s="99"/>
      <c r="AD75" s="112"/>
      <c r="AE75" s="99"/>
      <c r="AF75" s="99"/>
      <c r="AG75" s="113"/>
      <c r="AH75" s="99"/>
      <c r="AI75" s="99">
        <v>0.2</v>
      </c>
      <c r="AJ75" s="99"/>
      <c r="AK75" s="112">
        <f t="shared" si="1"/>
        <v>3.34022857142857</v>
      </c>
      <c r="AL75" s="125" t="s">
        <v>185</v>
      </c>
    </row>
    <row r="76" s="94" customFormat="1" ht="409" customHeight="1" spans="1:38">
      <c r="A76" s="96">
        <v>69</v>
      </c>
      <c r="B76" s="100" t="s">
        <v>186</v>
      </c>
      <c r="C76" s="103">
        <v>5</v>
      </c>
      <c r="D76" s="104">
        <v>7.2058068</v>
      </c>
      <c r="E76" s="99"/>
      <c r="F76" s="99"/>
      <c r="G76" s="99"/>
      <c r="H76" s="99">
        <v>0.4</v>
      </c>
      <c r="I76" s="99">
        <v>0.4</v>
      </c>
      <c r="J76" s="99"/>
      <c r="K76" s="99"/>
      <c r="L76" s="99"/>
      <c r="M76" s="99">
        <v>0.5</v>
      </c>
      <c r="N76" s="99"/>
      <c r="O76" s="99"/>
      <c r="P76" s="99">
        <v>1</v>
      </c>
      <c r="Q76" s="99">
        <v>6</v>
      </c>
      <c r="R76" s="99"/>
      <c r="S76" s="99"/>
      <c r="T76" s="99">
        <v>3.21</v>
      </c>
      <c r="U76" s="99">
        <v>2</v>
      </c>
      <c r="V76" s="102"/>
      <c r="W76" s="99"/>
      <c r="X76" s="99"/>
      <c r="Y76" s="113"/>
      <c r="Z76" s="99">
        <v>0.6</v>
      </c>
      <c r="AA76" s="99"/>
      <c r="AB76" s="99">
        <f>0.5+2*0.5/7</f>
        <v>0.642857142857143</v>
      </c>
      <c r="AC76" s="99"/>
      <c r="AD76" s="112">
        <v>0.6</v>
      </c>
      <c r="AE76" s="99"/>
      <c r="AF76" s="99"/>
      <c r="AG76" s="99">
        <v>3</v>
      </c>
      <c r="AH76" s="99"/>
      <c r="AI76" s="99"/>
      <c r="AJ76" s="99"/>
      <c r="AK76" s="112">
        <f t="shared" si="1"/>
        <v>25.5586639428571</v>
      </c>
      <c r="AL76" s="125" t="s">
        <v>187</v>
      </c>
    </row>
    <row r="77" s="94" customFormat="1" ht="220" customHeight="1" spans="1:38">
      <c r="A77" s="96">
        <v>70</v>
      </c>
      <c r="B77" s="100" t="s">
        <v>188</v>
      </c>
      <c r="C77" s="103">
        <v>7</v>
      </c>
      <c r="D77" s="104">
        <v>2.84389326</v>
      </c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>
        <v>0.027</v>
      </c>
      <c r="V77" s="102"/>
      <c r="W77" s="99"/>
      <c r="X77" s="99"/>
      <c r="Y77" s="113"/>
      <c r="Z77" s="99">
        <v>0.2</v>
      </c>
      <c r="AA77" s="99">
        <v>0.2</v>
      </c>
      <c r="AB77" s="99"/>
      <c r="AC77" s="99"/>
      <c r="AD77" s="112"/>
      <c r="AE77" s="99"/>
      <c r="AF77" s="99"/>
      <c r="AG77" s="113"/>
      <c r="AH77" s="99"/>
      <c r="AI77" s="99"/>
      <c r="AJ77" s="99"/>
      <c r="AK77" s="112">
        <f t="shared" ref="AK77:AK112" si="2">SUM(D77:AJ77)</f>
        <v>3.27089326</v>
      </c>
      <c r="AL77" s="125" t="s">
        <v>189</v>
      </c>
    </row>
    <row r="78" s="94" customFormat="1" ht="220" customHeight="1" spans="1:38">
      <c r="A78" s="96">
        <v>71</v>
      </c>
      <c r="B78" s="100" t="s">
        <v>190</v>
      </c>
      <c r="C78" s="103"/>
      <c r="D78" s="104"/>
      <c r="E78" s="99"/>
      <c r="F78" s="99"/>
      <c r="G78" s="99"/>
      <c r="H78" s="99"/>
      <c r="I78" s="99">
        <v>0.1</v>
      </c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102"/>
      <c r="W78" s="99"/>
      <c r="X78" s="99"/>
      <c r="Y78" s="113"/>
      <c r="Z78" s="99"/>
      <c r="AA78" s="99"/>
      <c r="AB78" s="99"/>
      <c r="AC78" s="99"/>
      <c r="AD78" s="112"/>
      <c r="AE78" s="99"/>
      <c r="AF78" s="99"/>
      <c r="AG78" s="113"/>
      <c r="AH78" s="99"/>
      <c r="AI78" s="99"/>
      <c r="AJ78" s="99"/>
      <c r="AK78" s="112">
        <f t="shared" si="2"/>
        <v>0.1</v>
      </c>
      <c r="AL78" s="125" t="s">
        <v>191</v>
      </c>
    </row>
    <row r="79" s="94" customFormat="1" ht="220" customHeight="1" spans="1:38">
      <c r="A79" s="96">
        <v>72</v>
      </c>
      <c r="B79" s="100" t="s">
        <v>192</v>
      </c>
      <c r="C79" s="103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24"/>
      <c r="X79" s="104"/>
      <c r="Y79" s="104"/>
      <c r="Z79" s="124"/>
      <c r="AA79" s="124"/>
      <c r="AB79" s="104"/>
      <c r="AC79" s="104"/>
      <c r="AD79" s="104">
        <v>0.3</v>
      </c>
      <c r="AE79" s="104"/>
      <c r="AF79" s="104"/>
      <c r="AG79" s="104"/>
      <c r="AH79" s="104"/>
      <c r="AI79" s="126"/>
      <c r="AJ79" s="126"/>
      <c r="AK79" s="112">
        <f t="shared" si="2"/>
        <v>0.3</v>
      </c>
      <c r="AL79" s="125" t="s">
        <v>193</v>
      </c>
    </row>
    <row r="80" s="94" customFormat="1" ht="220" customHeight="1" spans="1:38">
      <c r="A80" s="96">
        <v>73</v>
      </c>
      <c r="B80" s="100" t="s">
        <v>194</v>
      </c>
      <c r="C80" s="103"/>
      <c r="D80" s="104"/>
      <c r="E80" s="104"/>
      <c r="F80" s="104">
        <v>0.1</v>
      </c>
      <c r="G80" s="104"/>
      <c r="H80" s="104"/>
      <c r="I80" s="104">
        <v>0.1</v>
      </c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24"/>
      <c r="X80" s="104"/>
      <c r="Y80" s="104"/>
      <c r="Z80" s="124"/>
      <c r="AA80" s="124"/>
      <c r="AB80" s="104"/>
      <c r="AC80" s="104"/>
      <c r="AD80" s="104"/>
      <c r="AE80" s="104"/>
      <c r="AF80" s="104"/>
      <c r="AG80" s="104"/>
      <c r="AH80" s="104"/>
      <c r="AI80" s="126"/>
      <c r="AJ80" s="126"/>
      <c r="AK80" s="112">
        <f t="shared" si="2"/>
        <v>0.2</v>
      </c>
      <c r="AL80" s="125" t="s">
        <v>195</v>
      </c>
    </row>
    <row r="81" s="94" customFormat="1" ht="220" customHeight="1" spans="1:38">
      <c r="A81" s="96">
        <v>74</v>
      </c>
      <c r="B81" s="100" t="s">
        <v>196</v>
      </c>
      <c r="C81" s="103"/>
      <c r="D81" s="104"/>
      <c r="E81" s="104"/>
      <c r="F81" s="104"/>
      <c r="G81" s="104"/>
      <c r="H81" s="104"/>
      <c r="I81" s="104">
        <v>0.2</v>
      </c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24"/>
      <c r="X81" s="104"/>
      <c r="Y81" s="104"/>
      <c r="Z81" s="124"/>
      <c r="AA81" s="124"/>
      <c r="AB81" s="104"/>
      <c r="AC81" s="104"/>
      <c r="AD81" s="104"/>
      <c r="AE81" s="104"/>
      <c r="AF81" s="104"/>
      <c r="AG81" s="104"/>
      <c r="AH81" s="104"/>
      <c r="AI81" s="126"/>
      <c r="AJ81" s="126"/>
      <c r="AK81" s="112">
        <f t="shared" si="2"/>
        <v>0.2</v>
      </c>
      <c r="AL81" s="125" t="s">
        <v>197</v>
      </c>
    </row>
    <row r="82" s="94" customFormat="1" ht="220" customHeight="1" spans="1:38">
      <c r="A82" s="96">
        <v>75</v>
      </c>
      <c r="B82" s="117" t="s">
        <v>198</v>
      </c>
      <c r="C82" s="103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24"/>
      <c r="X82" s="104"/>
      <c r="Y82" s="104"/>
      <c r="Z82" s="124"/>
      <c r="AA82" s="124"/>
      <c r="AB82" s="104"/>
      <c r="AC82" s="104"/>
      <c r="AD82" s="104">
        <v>0.3</v>
      </c>
      <c r="AE82" s="104"/>
      <c r="AF82" s="104"/>
      <c r="AG82" s="104"/>
      <c r="AH82" s="104"/>
      <c r="AI82" s="126"/>
      <c r="AJ82" s="126"/>
      <c r="AK82" s="112">
        <f t="shared" si="2"/>
        <v>0.3</v>
      </c>
      <c r="AL82" s="125" t="s">
        <v>199</v>
      </c>
    </row>
    <row r="83" s="94" customFormat="1" ht="220" customHeight="1" spans="1:38">
      <c r="A83" s="96">
        <v>76</v>
      </c>
      <c r="B83" s="100" t="s">
        <v>200</v>
      </c>
      <c r="C83" s="103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24"/>
      <c r="X83" s="104"/>
      <c r="Y83" s="104"/>
      <c r="Z83" s="124">
        <v>0.4</v>
      </c>
      <c r="AA83" s="124"/>
      <c r="AB83" s="104"/>
      <c r="AC83" s="104"/>
      <c r="AD83" s="104"/>
      <c r="AE83" s="104"/>
      <c r="AF83" s="104"/>
      <c r="AG83" s="104"/>
      <c r="AH83" s="104"/>
      <c r="AI83" s="126"/>
      <c r="AJ83" s="126"/>
      <c r="AK83" s="112">
        <f t="shared" si="2"/>
        <v>0.4</v>
      </c>
      <c r="AL83" s="125" t="s">
        <v>201</v>
      </c>
    </row>
    <row r="84" s="94" customFormat="1" ht="220" customHeight="1" spans="1:38">
      <c r="A84" s="96">
        <v>77</v>
      </c>
      <c r="B84" s="100" t="s">
        <v>202</v>
      </c>
      <c r="C84" s="103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24">
        <v>0.3</v>
      </c>
      <c r="X84" s="104"/>
      <c r="Y84" s="104"/>
      <c r="Z84" s="124"/>
      <c r="AA84" s="124"/>
      <c r="AB84" s="104"/>
      <c r="AC84" s="104"/>
      <c r="AD84" s="104"/>
      <c r="AE84" s="104"/>
      <c r="AF84" s="104"/>
      <c r="AG84" s="104"/>
      <c r="AH84" s="104"/>
      <c r="AI84" s="126"/>
      <c r="AJ84" s="126"/>
      <c r="AK84" s="112">
        <f t="shared" si="2"/>
        <v>0.3</v>
      </c>
      <c r="AL84" s="125" t="s">
        <v>203</v>
      </c>
    </row>
    <row r="85" s="94" customFormat="1" ht="220" customHeight="1" spans="1:38">
      <c r="A85" s="96">
        <v>78</v>
      </c>
      <c r="B85" s="100" t="s">
        <v>204</v>
      </c>
      <c r="C85" s="103">
        <v>50</v>
      </c>
      <c r="D85" s="104">
        <v>1.125</v>
      </c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24">
        <v>0.3</v>
      </c>
      <c r="X85" s="104"/>
      <c r="Y85" s="104"/>
      <c r="Z85" s="124"/>
      <c r="AA85" s="124"/>
      <c r="AB85" s="104"/>
      <c r="AC85" s="104"/>
      <c r="AD85" s="104"/>
      <c r="AE85" s="104"/>
      <c r="AF85" s="104"/>
      <c r="AG85" s="104"/>
      <c r="AH85" s="104"/>
      <c r="AI85" s="126"/>
      <c r="AJ85" s="126"/>
      <c r="AK85" s="112">
        <f t="shared" si="2"/>
        <v>1.425</v>
      </c>
      <c r="AL85" s="125" t="s">
        <v>205</v>
      </c>
    </row>
    <row r="86" s="94" customFormat="1" ht="336" customHeight="1" spans="1:38">
      <c r="A86" s="96">
        <v>79</v>
      </c>
      <c r="B86" s="100" t="s">
        <v>206</v>
      </c>
      <c r="C86" s="103">
        <v>45</v>
      </c>
      <c r="D86" s="104">
        <v>0.675</v>
      </c>
      <c r="E86" s="104"/>
      <c r="F86" s="104"/>
      <c r="G86" s="104"/>
      <c r="H86" s="104"/>
      <c r="I86" s="104">
        <v>0.4</v>
      </c>
      <c r="J86" s="104"/>
      <c r="K86" s="104"/>
      <c r="L86" s="104"/>
      <c r="M86" s="104">
        <v>0.3</v>
      </c>
      <c r="N86" s="104"/>
      <c r="O86" s="104"/>
      <c r="P86" s="104"/>
      <c r="Q86" s="104">
        <v>3</v>
      </c>
      <c r="R86" s="104"/>
      <c r="S86" s="104"/>
      <c r="T86" s="104"/>
      <c r="U86" s="104"/>
      <c r="V86" s="104"/>
      <c r="W86" s="124"/>
      <c r="X86" s="104"/>
      <c r="Y86" s="104"/>
      <c r="Z86" s="124">
        <v>0.4</v>
      </c>
      <c r="AA86" s="124"/>
      <c r="AB86" s="104">
        <f>0.5+(8-3)*0.5/7</f>
        <v>0.857142857142857</v>
      </c>
      <c r="AC86" s="104"/>
      <c r="AD86" s="104">
        <v>0.3</v>
      </c>
      <c r="AE86" s="104"/>
      <c r="AF86" s="104"/>
      <c r="AG86" s="104"/>
      <c r="AH86" s="104"/>
      <c r="AI86" s="126">
        <v>0.2</v>
      </c>
      <c r="AJ86" s="126"/>
      <c r="AK86" s="112">
        <f t="shared" si="2"/>
        <v>6.13214285714286</v>
      </c>
      <c r="AL86" s="125" t="s">
        <v>207</v>
      </c>
    </row>
    <row r="87" s="94" customFormat="1" ht="220" customHeight="1" spans="1:38">
      <c r="A87" s="96">
        <v>80</v>
      </c>
      <c r="B87" s="100" t="s">
        <v>208</v>
      </c>
      <c r="C87" s="103">
        <v>32</v>
      </c>
      <c r="D87" s="104">
        <v>2.4146988</v>
      </c>
      <c r="E87" s="104"/>
      <c r="F87" s="104"/>
      <c r="G87" s="104"/>
      <c r="H87" s="104">
        <v>0.2</v>
      </c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24"/>
      <c r="X87" s="104"/>
      <c r="Y87" s="104"/>
      <c r="Z87" s="124">
        <v>0.2</v>
      </c>
      <c r="AA87" s="124"/>
      <c r="AB87" s="104">
        <f>0.5+(6-3)*0.5/7</f>
        <v>0.714285714285714</v>
      </c>
      <c r="AC87" s="104"/>
      <c r="AD87" s="104">
        <v>0.6</v>
      </c>
      <c r="AE87" s="104"/>
      <c r="AF87" s="104"/>
      <c r="AG87" s="104"/>
      <c r="AH87" s="104"/>
      <c r="AI87" s="126"/>
      <c r="AJ87" s="126"/>
      <c r="AK87" s="112">
        <f t="shared" si="2"/>
        <v>4.12898451428571</v>
      </c>
      <c r="AL87" s="125" t="s">
        <v>209</v>
      </c>
    </row>
    <row r="88" s="94" customFormat="1" ht="220" customHeight="1" spans="1:38">
      <c r="A88" s="96">
        <v>81</v>
      </c>
      <c r="B88" s="100" t="s">
        <v>210</v>
      </c>
      <c r="C88" s="103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24"/>
      <c r="X88" s="104"/>
      <c r="Y88" s="104">
        <v>0.3</v>
      </c>
      <c r="Z88" s="124"/>
      <c r="AA88" s="124"/>
      <c r="AB88" s="104"/>
      <c r="AC88" s="104"/>
      <c r="AD88" s="104"/>
      <c r="AE88" s="104"/>
      <c r="AF88" s="104"/>
      <c r="AG88" s="104"/>
      <c r="AH88" s="104"/>
      <c r="AI88" s="126"/>
      <c r="AJ88" s="126"/>
      <c r="AK88" s="112">
        <f t="shared" si="2"/>
        <v>0.3</v>
      </c>
      <c r="AL88" s="125" t="s">
        <v>211</v>
      </c>
    </row>
    <row r="89" s="94" customFormat="1" ht="220" customHeight="1" spans="1:38">
      <c r="A89" s="96">
        <v>82</v>
      </c>
      <c r="B89" s="100" t="s">
        <v>212</v>
      </c>
      <c r="C89" s="103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24"/>
      <c r="X89" s="104"/>
      <c r="Y89" s="104">
        <v>0.3</v>
      </c>
      <c r="Z89" s="124"/>
      <c r="AA89" s="124"/>
      <c r="AB89" s="104"/>
      <c r="AC89" s="104"/>
      <c r="AD89" s="104"/>
      <c r="AE89" s="104"/>
      <c r="AF89" s="104"/>
      <c r="AG89" s="104"/>
      <c r="AH89" s="104"/>
      <c r="AI89" s="126"/>
      <c r="AJ89" s="126"/>
      <c r="AK89" s="112">
        <f t="shared" si="2"/>
        <v>0.3</v>
      </c>
      <c r="AL89" s="125" t="s">
        <v>213</v>
      </c>
    </row>
    <row r="90" s="94" customFormat="1" ht="220" customHeight="1" spans="1:38">
      <c r="A90" s="96">
        <v>83</v>
      </c>
      <c r="B90" s="100" t="s">
        <v>214</v>
      </c>
      <c r="C90" s="103">
        <v>40</v>
      </c>
      <c r="D90" s="104">
        <v>0.675</v>
      </c>
      <c r="E90" s="104"/>
      <c r="F90" s="104"/>
      <c r="G90" s="104"/>
      <c r="H90" s="104"/>
      <c r="I90" s="104"/>
      <c r="J90" s="104"/>
      <c r="K90" s="104"/>
      <c r="L90" s="104"/>
      <c r="M90" s="104"/>
      <c r="N90" s="104">
        <v>0.2</v>
      </c>
      <c r="O90" s="104"/>
      <c r="P90" s="104"/>
      <c r="Q90" s="104"/>
      <c r="R90" s="104"/>
      <c r="S90" s="104"/>
      <c r="T90" s="104"/>
      <c r="U90" s="104"/>
      <c r="V90" s="104"/>
      <c r="W90" s="124"/>
      <c r="X90" s="104"/>
      <c r="Y90" s="104">
        <v>0.3</v>
      </c>
      <c r="Z90" s="124">
        <v>0.2</v>
      </c>
      <c r="AA90" s="124"/>
      <c r="AB90" s="104"/>
      <c r="AC90" s="104"/>
      <c r="AD90" s="104"/>
      <c r="AE90" s="104"/>
      <c r="AF90" s="104"/>
      <c r="AG90" s="104"/>
      <c r="AH90" s="104"/>
      <c r="AI90" s="126"/>
      <c r="AJ90" s="126"/>
      <c r="AK90" s="112">
        <f t="shared" si="2"/>
        <v>1.375</v>
      </c>
      <c r="AL90" s="125" t="s">
        <v>215</v>
      </c>
    </row>
    <row r="91" s="94" customFormat="1" ht="220" customHeight="1" spans="1:38">
      <c r="A91" s="96">
        <v>84</v>
      </c>
      <c r="B91" s="100" t="s">
        <v>216</v>
      </c>
      <c r="C91" s="103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24"/>
      <c r="X91" s="104"/>
      <c r="Y91" s="104">
        <v>0.3</v>
      </c>
      <c r="Z91" s="124"/>
      <c r="AA91" s="124"/>
      <c r="AB91" s="104"/>
      <c r="AC91" s="104"/>
      <c r="AD91" s="104"/>
      <c r="AE91" s="104"/>
      <c r="AF91" s="104"/>
      <c r="AG91" s="104"/>
      <c r="AH91" s="104"/>
      <c r="AI91" s="126"/>
      <c r="AJ91" s="126"/>
      <c r="AK91" s="112">
        <f t="shared" si="2"/>
        <v>0.3</v>
      </c>
      <c r="AL91" s="125" t="s">
        <v>217</v>
      </c>
    </row>
    <row r="92" s="94" customFormat="1" ht="220" customHeight="1" spans="1:38">
      <c r="A92" s="96">
        <v>85</v>
      </c>
      <c r="B92" s="100" t="s">
        <v>218</v>
      </c>
      <c r="C92" s="103">
        <v>23</v>
      </c>
      <c r="D92" s="104">
        <v>0.675</v>
      </c>
      <c r="E92" s="104"/>
      <c r="F92" s="104"/>
      <c r="G92" s="104"/>
      <c r="H92" s="104">
        <v>0.8</v>
      </c>
      <c r="I92" s="104"/>
      <c r="J92" s="104"/>
      <c r="K92" s="104"/>
      <c r="L92" s="104"/>
      <c r="M92" s="104">
        <v>0.2</v>
      </c>
      <c r="N92" s="104">
        <v>0.2</v>
      </c>
      <c r="O92" s="104"/>
      <c r="P92" s="104"/>
      <c r="Q92" s="104">
        <v>6</v>
      </c>
      <c r="R92" s="104"/>
      <c r="S92" s="104"/>
      <c r="T92" s="104"/>
      <c r="U92" s="104"/>
      <c r="V92" s="104"/>
      <c r="W92" s="124">
        <v>0.3</v>
      </c>
      <c r="X92" s="104"/>
      <c r="Y92" s="104">
        <v>0.3</v>
      </c>
      <c r="Z92" s="124"/>
      <c r="AA92" s="124"/>
      <c r="AB92" s="104"/>
      <c r="AC92" s="104"/>
      <c r="AD92" s="104"/>
      <c r="AE92" s="104"/>
      <c r="AF92" s="104"/>
      <c r="AG92" s="104"/>
      <c r="AH92" s="104"/>
      <c r="AI92" s="126"/>
      <c r="AJ92" s="126"/>
      <c r="AK92" s="112">
        <f t="shared" si="2"/>
        <v>8.475</v>
      </c>
      <c r="AL92" s="125" t="s">
        <v>219</v>
      </c>
    </row>
    <row r="93" s="94" customFormat="1" ht="220" customHeight="1" spans="1:38">
      <c r="A93" s="96">
        <v>86</v>
      </c>
      <c r="B93" s="100" t="s">
        <v>220</v>
      </c>
      <c r="C93" s="103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24">
        <v>0.6</v>
      </c>
      <c r="X93" s="104"/>
      <c r="Y93" s="104"/>
      <c r="Z93" s="124"/>
      <c r="AA93" s="124"/>
      <c r="AB93" s="104"/>
      <c r="AC93" s="104"/>
      <c r="AD93" s="104"/>
      <c r="AE93" s="104"/>
      <c r="AF93" s="104"/>
      <c r="AG93" s="104"/>
      <c r="AH93" s="104"/>
      <c r="AI93" s="126"/>
      <c r="AJ93" s="126"/>
      <c r="AK93" s="112">
        <f t="shared" si="2"/>
        <v>0.6</v>
      </c>
      <c r="AL93" s="125" t="s">
        <v>221</v>
      </c>
    </row>
    <row r="94" s="94" customFormat="1" ht="298" customHeight="1" spans="1:38">
      <c r="A94" s="96">
        <v>87</v>
      </c>
      <c r="B94" s="100" t="s">
        <v>222</v>
      </c>
      <c r="C94" s="103"/>
      <c r="D94" s="104"/>
      <c r="E94" s="104"/>
      <c r="F94" s="104"/>
      <c r="G94" s="104"/>
      <c r="H94" s="104"/>
      <c r="I94" s="104">
        <v>0.3</v>
      </c>
      <c r="J94" s="104"/>
      <c r="K94" s="104"/>
      <c r="L94" s="104"/>
      <c r="M94" s="104">
        <v>0.5</v>
      </c>
      <c r="N94" s="104"/>
      <c r="O94" s="104"/>
      <c r="P94" s="104"/>
      <c r="Q94" s="104">
        <v>1</v>
      </c>
      <c r="R94" s="104"/>
      <c r="S94" s="104"/>
      <c r="T94" s="104"/>
      <c r="U94" s="104"/>
      <c r="V94" s="104"/>
      <c r="W94" s="124"/>
      <c r="X94" s="104"/>
      <c r="Y94" s="104">
        <v>0.3</v>
      </c>
      <c r="Z94" s="124"/>
      <c r="AA94" s="124"/>
      <c r="AB94" s="104">
        <f>0.5+2*0.5/7</f>
        <v>0.642857142857143</v>
      </c>
      <c r="AC94" s="104"/>
      <c r="AD94" s="104"/>
      <c r="AE94" s="104"/>
      <c r="AF94" s="104"/>
      <c r="AG94" s="104"/>
      <c r="AH94" s="104"/>
      <c r="AI94" s="126"/>
      <c r="AJ94" s="126"/>
      <c r="AK94" s="112">
        <f t="shared" si="2"/>
        <v>2.74285714285714</v>
      </c>
      <c r="AL94" s="125" t="s">
        <v>223</v>
      </c>
    </row>
    <row r="95" s="94" customFormat="1" ht="359" customHeight="1" spans="1:38">
      <c r="A95" s="96">
        <v>88</v>
      </c>
      <c r="B95" s="100" t="s">
        <v>224</v>
      </c>
      <c r="C95" s="103">
        <v>3</v>
      </c>
      <c r="D95" s="104">
        <v>16.4568732</v>
      </c>
      <c r="E95" s="104">
        <v>0.6</v>
      </c>
      <c r="F95" s="104">
        <v>0.1</v>
      </c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24">
        <v>0.6</v>
      </c>
      <c r="X95" s="104"/>
      <c r="Y95" s="104"/>
      <c r="Z95" s="124"/>
      <c r="AA95" s="124"/>
      <c r="AB95" s="104">
        <v>1.5</v>
      </c>
      <c r="AC95" s="104"/>
      <c r="AD95" s="104"/>
      <c r="AE95" s="104"/>
      <c r="AF95" s="104"/>
      <c r="AG95" s="104"/>
      <c r="AH95" s="104"/>
      <c r="AI95" s="126"/>
      <c r="AJ95" s="126"/>
      <c r="AK95" s="112">
        <f t="shared" si="2"/>
        <v>19.2568732</v>
      </c>
      <c r="AL95" s="125" t="s">
        <v>225</v>
      </c>
    </row>
    <row r="96" s="94" customFormat="1" ht="303" customHeight="1" spans="1:38">
      <c r="A96" s="96">
        <v>89</v>
      </c>
      <c r="B96" s="100" t="s">
        <v>226</v>
      </c>
      <c r="C96" s="103"/>
      <c r="D96" s="104"/>
      <c r="E96" s="104">
        <v>0.3</v>
      </c>
      <c r="F96" s="104"/>
      <c r="G96" s="104"/>
      <c r="H96" s="104">
        <v>0.2</v>
      </c>
      <c r="I96" s="104">
        <v>0.1</v>
      </c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24"/>
      <c r="X96" s="104"/>
      <c r="Y96" s="104"/>
      <c r="Z96" s="124"/>
      <c r="AA96" s="124"/>
      <c r="AB96" s="104">
        <v>1.5</v>
      </c>
      <c r="AC96" s="104"/>
      <c r="AD96" s="104"/>
      <c r="AE96" s="104"/>
      <c r="AF96" s="104"/>
      <c r="AG96" s="104"/>
      <c r="AH96" s="104"/>
      <c r="AI96" s="126"/>
      <c r="AJ96" s="126"/>
      <c r="AK96" s="112">
        <f t="shared" si="2"/>
        <v>2.1</v>
      </c>
      <c r="AL96" s="125" t="s">
        <v>227</v>
      </c>
    </row>
    <row r="97" s="94" customFormat="1" ht="220" customHeight="1" spans="1:38">
      <c r="A97" s="96">
        <v>90</v>
      </c>
      <c r="B97" s="117" t="s">
        <v>228</v>
      </c>
      <c r="C97" s="103"/>
      <c r="D97" s="104"/>
      <c r="E97" s="104"/>
      <c r="F97" s="104"/>
      <c r="G97" s="104"/>
      <c r="H97" s="104"/>
      <c r="I97" s="104"/>
      <c r="J97" s="104"/>
      <c r="K97" s="104"/>
      <c r="L97" s="104"/>
      <c r="M97" s="104">
        <v>0.2</v>
      </c>
      <c r="N97" s="104"/>
      <c r="O97" s="104"/>
      <c r="P97" s="104"/>
      <c r="Q97" s="104"/>
      <c r="R97" s="104"/>
      <c r="S97" s="104"/>
      <c r="T97" s="104"/>
      <c r="U97" s="104"/>
      <c r="V97" s="104"/>
      <c r="W97" s="124"/>
      <c r="X97" s="104"/>
      <c r="Y97" s="104"/>
      <c r="Z97" s="124"/>
      <c r="AA97" s="124"/>
      <c r="AB97" s="104"/>
      <c r="AC97" s="104"/>
      <c r="AD97" s="104"/>
      <c r="AE97" s="104"/>
      <c r="AF97" s="104"/>
      <c r="AG97" s="104"/>
      <c r="AH97" s="104"/>
      <c r="AI97" s="126"/>
      <c r="AJ97" s="126"/>
      <c r="AK97" s="112">
        <f t="shared" si="2"/>
        <v>0.2</v>
      </c>
      <c r="AL97" s="127" t="s">
        <v>229</v>
      </c>
    </row>
    <row r="98" s="94" customFormat="1" ht="220" customHeight="1" spans="1:38">
      <c r="A98" s="96">
        <v>91</v>
      </c>
      <c r="B98" s="117" t="s">
        <v>230</v>
      </c>
      <c r="C98" s="103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>
        <v>1</v>
      </c>
      <c r="R98" s="104">
        <v>1</v>
      </c>
      <c r="S98" s="104"/>
      <c r="T98" s="104"/>
      <c r="U98" s="104"/>
      <c r="V98" s="104"/>
      <c r="W98" s="124"/>
      <c r="X98" s="104"/>
      <c r="Y98" s="104">
        <v>0.3</v>
      </c>
      <c r="Z98" s="124"/>
      <c r="AA98" s="124"/>
      <c r="AB98" s="104">
        <v>0.64</v>
      </c>
      <c r="AC98" s="104"/>
      <c r="AD98" s="104"/>
      <c r="AE98" s="104"/>
      <c r="AF98" s="104"/>
      <c r="AG98" s="104"/>
      <c r="AH98" s="104"/>
      <c r="AI98" s="126"/>
      <c r="AJ98" s="126"/>
      <c r="AK98" s="112">
        <f t="shared" si="2"/>
        <v>2.94</v>
      </c>
      <c r="AL98" s="127" t="s">
        <v>231</v>
      </c>
    </row>
    <row r="99" s="94" customFormat="1" ht="220" customHeight="1" spans="1:38">
      <c r="A99" s="96">
        <v>92</v>
      </c>
      <c r="B99" s="117" t="s">
        <v>232</v>
      </c>
      <c r="C99" s="103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24">
        <v>0.3</v>
      </c>
      <c r="X99" s="104"/>
      <c r="Y99" s="104"/>
      <c r="Z99" s="124"/>
      <c r="AA99" s="124"/>
      <c r="AB99" s="104"/>
      <c r="AC99" s="104"/>
      <c r="AD99" s="104"/>
      <c r="AE99" s="104"/>
      <c r="AF99" s="104"/>
      <c r="AG99" s="104"/>
      <c r="AH99" s="104"/>
      <c r="AI99" s="126"/>
      <c r="AJ99" s="126"/>
      <c r="AK99" s="112">
        <f t="shared" si="2"/>
        <v>0.3</v>
      </c>
      <c r="AL99" s="127" t="s">
        <v>233</v>
      </c>
    </row>
    <row r="100" s="94" customFormat="1" ht="220" customHeight="1" spans="1:38">
      <c r="A100" s="96">
        <v>93</v>
      </c>
      <c r="B100" s="117" t="s">
        <v>234</v>
      </c>
      <c r="C100" s="103"/>
      <c r="D100" s="104"/>
      <c r="E100" s="104"/>
      <c r="F100" s="104"/>
      <c r="G100" s="104"/>
      <c r="H100" s="104">
        <v>0.2</v>
      </c>
      <c r="I100" s="104"/>
      <c r="J100" s="104"/>
      <c r="K100" s="104"/>
      <c r="L100" s="104"/>
      <c r="M100" s="104"/>
      <c r="N100" s="104"/>
      <c r="O100" s="104"/>
      <c r="P100" s="104">
        <v>1</v>
      </c>
      <c r="Q100" s="104"/>
      <c r="R100" s="104"/>
      <c r="S100" s="104"/>
      <c r="T100" s="104"/>
      <c r="U100" s="104"/>
      <c r="V100" s="104"/>
      <c r="W100" s="124"/>
      <c r="X100" s="104"/>
      <c r="Y100" s="104"/>
      <c r="Z100" s="124"/>
      <c r="AA100" s="124"/>
      <c r="AB100" s="104"/>
      <c r="AC100" s="104"/>
      <c r="AD100" s="104"/>
      <c r="AE100" s="104"/>
      <c r="AF100" s="104"/>
      <c r="AG100" s="104"/>
      <c r="AH100" s="104"/>
      <c r="AI100" s="126"/>
      <c r="AJ100" s="126"/>
      <c r="AK100" s="112">
        <f t="shared" si="2"/>
        <v>1.2</v>
      </c>
      <c r="AL100" s="127" t="s">
        <v>235</v>
      </c>
    </row>
    <row r="101" s="94" customFormat="1" ht="220" customHeight="1" spans="1:38">
      <c r="A101" s="96">
        <v>94</v>
      </c>
      <c r="B101" s="117" t="s">
        <v>236</v>
      </c>
      <c r="C101" s="103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>
        <v>0.098</v>
      </c>
      <c r="V101" s="104"/>
      <c r="W101" s="124"/>
      <c r="X101" s="104"/>
      <c r="Y101" s="104"/>
      <c r="Z101" s="124"/>
      <c r="AA101" s="124"/>
      <c r="AB101" s="104"/>
      <c r="AC101" s="104"/>
      <c r="AD101" s="104"/>
      <c r="AE101" s="104"/>
      <c r="AF101" s="104"/>
      <c r="AG101" s="104"/>
      <c r="AH101" s="104"/>
      <c r="AI101" s="126"/>
      <c r="AJ101" s="126"/>
      <c r="AK101" s="112">
        <f t="shared" si="2"/>
        <v>0.098</v>
      </c>
      <c r="AL101" s="127"/>
    </row>
    <row r="102" s="94" customFormat="1" ht="220" customHeight="1" spans="1:38">
      <c r="A102" s="96">
        <v>95</v>
      </c>
      <c r="B102" s="117" t="s">
        <v>237</v>
      </c>
      <c r="C102" s="103"/>
      <c r="D102" s="104"/>
      <c r="E102" s="104"/>
      <c r="F102" s="104"/>
      <c r="G102" s="104"/>
      <c r="H102" s="104"/>
      <c r="I102" s="104">
        <v>0.1</v>
      </c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>
        <v>0.35</v>
      </c>
      <c r="U102" s="104"/>
      <c r="V102" s="104"/>
      <c r="W102" s="124"/>
      <c r="X102" s="104"/>
      <c r="Y102" s="104"/>
      <c r="Z102" s="124"/>
      <c r="AA102" s="124"/>
      <c r="AB102" s="104">
        <v>0.34</v>
      </c>
      <c r="AC102" s="104"/>
      <c r="AD102" s="104"/>
      <c r="AE102" s="104"/>
      <c r="AF102" s="104"/>
      <c r="AG102" s="104"/>
      <c r="AH102" s="104"/>
      <c r="AI102" s="126"/>
      <c r="AJ102" s="126"/>
      <c r="AK102" s="112">
        <f t="shared" si="2"/>
        <v>0.79</v>
      </c>
      <c r="AL102" s="128" t="s">
        <v>238</v>
      </c>
    </row>
    <row r="103" s="94" customFormat="1" ht="220" customHeight="1" spans="1:38">
      <c r="A103" s="96">
        <v>96</v>
      </c>
      <c r="B103" s="117" t="s">
        <v>239</v>
      </c>
      <c r="C103" s="103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24"/>
      <c r="X103" s="104"/>
      <c r="Y103" s="104"/>
      <c r="Z103" s="124"/>
      <c r="AA103" s="124"/>
      <c r="AB103" s="104">
        <v>0.5</v>
      </c>
      <c r="AC103" s="104"/>
      <c r="AD103" s="104"/>
      <c r="AE103" s="104"/>
      <c r="AF103" s="104"/>
      <c r="AG103" s="104"/>
      <c r="AH103" s="104"/>
      <c r="AI103" s="126"/>
      <c r="AJ103" s="126"/>
      <c r="AK103" s="112">
        <f t="shared" si="2"/>
        <v>0.5</v>
      </c>
      <c r="AL103" s="127" t="s">
        <v>240</v>
      </c>
    </row>
    <row r="104" s="94" customFormat="1" ht="220" customHeight="1" spans="1:38">
      <c r="A104" s="96">
        <v>97</v>
      </c>
      <c r="B104" s="100" t="s">
        <v>241</v>
      </c>
      <c r="C104" s="103">
        <v>41</v>
      </c>
      <c r="D104" s="104">
        <v>0.675</v>
      </c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24"/>
      <c r="X104" s="104"/>
      <c r="Y104" s="104"/>
      <c r="Z104" s="124"/>
      <c r="AA104" s="124"/>
      <c r="AB104" s="104"/>
      <c r="AC104" s="104"/>
      <c r="AD104" s="104"/>
      <c r="AE104" s="104"/>
      <c r="AF104" s="104"/>
      <c r="AG104" s="104"/>
      <c r="AH104" s="104"/>
      <c r="AI104" s="126"/>
      <c r="AJ104" s="126"/>
      <c r="AK104" s="112">
        <f t="shared" si="2"/>
        <v>0.675</v>
      </c>
      <c r="AL104" s="125"/>
    </row>
    <row r="105" s="94" customFormat="1" ht="220" customHeight="1" spans="1:38">
      <c r="A105" s="96">
        <v>98</v>
      </c>
      <c r="B105" s="100" t="s">
        <v>242</v>
      </c>
      <c r="C105" s="103">
        <v>6</v>
      </c>
      <c r="D105" s="104">
        <v>3.54506094</v>
      </c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24"/>
      <c r="X105" s="104"/>
      <c r="Y105" s="104"/>
      <c r="Z105" s="124"/>
      <c r="AA105" s="124"/>
      <c r="AB105" s="104"/>
      <c r="AC105" s="104"/>
      <c r="AD105" s="104"/>
      <c r="AE105" s="104"/>
      <c r="AF105" s="104"/>
      <c r="AG105" s="104"/>
      <c r="AH105" s="104"/>
      <c r="AI105" s="126"/>
      <c r="AJ105" s="126"/>
      <c r="AK105" s="112">
        <f t="shared" si="2"/>
        <v>3.54506094</v>
      </c>
      <c r="AL105" s="125"/>
    </row>
    <row r="106" s="94" customFormat="1" ht="220" customHeight="1" spans="1:38">
      <c r="A106" s="96">
        <v>99</v>
      </c>
      <c r="B106" s="100" t="s">
        <v>243</v>
      </c>
      <c r="C106" s="103">
        <v>48</v>
      </c>
      <c r="D106" s="104">
        <v>1.125</v>
      </c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4"/>
      <c r="X106" s="104"/>
      <c r="Y106" s="104"/>
      <c r="Z106" s="124"/>
      <c r="AA106" s="124"/>
      <c r="AB106" s="104"/>
      <c r="AC106" s="104"/>
      <c r="AD106" s="104"/>
      <c r="AE106" s="104"/>
      <c r="AF106" s="104"/>
      <c r="AG106" s="104"/>
      <c r="AH106" s="104"/>
      <c r="AI106" s="126"/>
      <c r="AJ106" s="126"/>
      <c r="AK106" s="112">
        <f t="shared" si="2"/>
        <v>1.125</v>
      </c>
      <c r="AL106" s="125"/>
    </row>
    <row r="107" s="94" customFormat="1" ht="220" customHeight="1" spans="1:38">
      <c r="A107" s="96">
        <v>100</v>
      </c>
      <c r="B107" s="100" t="s">
        <v>244</v>
      </c>
      <c r="C107" s="103">
        <v>14</v>
      </c>
      <c r="D107" s="104">
        <v>7.4222385</v>
      </c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4"/>
      <c r="X107" s="104"/>
      <c r="Y107" s="104"/>
      <c r="Z107" s="124"/>
      <c r="AA107" s="124"/>
      <c r="AB107" s="104"/>
      <c r="AC107" s="104"/>
      <c r="AD107" s="104"/>
      <c r="AE107" s="104"/>
      <c r="AF107" s="104"/>
      <c r="AG107" s="104"/>
      <c r="AH107" s="104"/>
      <c r="AI107" s="126"/>
      <c r="AJ107" s="126"/>
      <c r="AK107" s="112">
        <f t="shared" si="2"/>
        <v>7.4222385</v>
      </c>
      <c r="AL107" s="125"/>
    </row>
    <row r="108" s="94" customFormat="1" ht="220" customHeight="1" spans="1:38">
      <c r="A108" s="96">
        <v>101</v>
      </c>
      <c r="B108" s="100" t="s">
        <v>245</v>
      </c>
      <c r="C108" s="103">
        <v>18</v>
      </c>
      <c r="D108" s="104">
        <v>1.125</v>
      </c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24"/>
      <c r="X108" s="104"/>
      <c r="Y108" s="104"/>
      <c r="Z108" s="124"/>
      <c r="AA108" s="124"/>
      <c r="AB108" s="104"/>
      <c r="AC108" s="104"/>
      <c r="AD108" s="104"/>
      <c r="AE108" s="104"/>
      <c r="AF108" s="104"/>
      <c r="AG108" s="104"/>
      <c r="AH108" s="104"/>
      <c r="AI108" s="126"/>
      <c r="AJ108" s="126"/>
      <c r="AK108" s="112">
        <f t="shared" si="2"/>
        <v>1.125</v>
      </c>
      <c r="AL108" s="125"/>
    </row>
    <row r="109" s="94" customFormat="1" ht="220" customHeight="1" spans="1:38">
      <c r="A109" s="96">
        <v>102</v>
      </c>
      <c r="B109" s="100" t="s">
        <v>246</v>
      </c>
      <c r="C109" s="103">
        <v>31</v>
      </c>
      <c r="D109" s="104">
        <v>1.125</v>
      </c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24"/>
      <c r="X109" s="104"/>
      <c r="Y109" s="104"/>
      <c r="Z109" s="124"/>
      <c r="AA109" s="124"/>
      <c r="AB109" s="104"/>
      <c r="AC109" s="104"/>
      <c r="AD109" s="104"/>
      <c r="AE109" s="104"/>
      <c r="AF109" s="104"/>
      <c r="AG109" s="104"/>
      <c r="AH109" s="104"/>
      <c r="AI109" s="126"/>
      <c r="AJ109" s="126"/>
      <c r="AK109" s="112">
        <f t="shared" si="2"/>
        <v>1.125</v>
      </c>
      <c r="AL109" s="125"/>
    </row>
    <row r="110" s="94" customFormat="1" ht="220" customHeight="1" spans="1:43">
      <c r="A110" s="96">
        <v>103</v>
      </c>
      <c r="B110" s="100" t="s">
        <v>247</v>
      </c>
      <c r="C110" s="103">
        <v>8</v>
      </c>
      <c r="D110" s="104">
        <v>2.9750031</v>
      </c>
      <c r="E110" s="104"/>
      <c r="F110" s="118"/>
      <c r="G110" s="119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24"/>
      <c r="AC110" s="104"/>
      <c r="AD110" s="104"/>
      <c r="AE110" s="124"/>
      <c r="AF110" s="124"/>
      <c r="AG110" s="104"/>
      <c r="AH110" s="104"/>
      <c r="AI110" s="104"/>
      <c r="AJ110" s="104"/>
      <c r="AK110" s="104">
        <f t="shared" si="2"/>
        <v>2.9750031</v>
      </c>
      <c r="AL110" s="103"/>
      <c r="AM110" s="129"/>
      <c r="AN110" s="129"/>
      <c r="AO110" s="131"/>
      <c r="AP110" s="125"/>
      <c r="AQ110" s="125"/>
    </row>
    <row r="111" s="69" customFormat="1" ht="97" customHeight="1" spans="1:38">
      <c r="A111" s="96">
        <v>104</v>
      </c>
      <c r="B111" s="100" t="s">
        <v>248</v>
      </c>
      <c r="C111" s="103"/>
      <c r="D111" s="104"/>
      <c r="E111" s="118"/>
      <c r="F111" s="119"/>
      <c r="G111" s="104"/>
      <c r="H111" s="104"/>
      <c r="I111" s="118"/>
      <c r="J111" s="119"/>
      <c r="K111" s="104"/>
      <c r="L111" s="104"/>
      <c r="M111" s="118"/>
      <c r="N111" s="119"/>
      <c r="O111" s="104"/>
      <c r="P111" s="104"/>
      <c r="Q111" s="118">
        <v>2</v>
      </c>
      <c r="R111" s="119"/>
      <c r="S111" s="104"/>
      <c r="T111" s="104"/>
      <c r="U111" s="118"/>
      <c r="V111" s="119"/>
      <c r="W111" s="104"/>
      <c r="X111" s="104"/>
      <c r="Y111" s="118"/>
      <c r="Z111" s="119"/>
      <c r="AA111" s="104"/>
      <c r="AB111" s="104"/>
      <c r="AC111" s="118"/>
      <c r="AD111" s="119"/>
      <c r="AE111" s="104"/>
      <c r="AF111" s="104"/>
      <c r="AG111" s="118"/>
      <c r="AH111" s="119"/>
      <c r="AI111" s="104"/>
      <c r="AJ111" s="104"/>
      <c r="AK111" s="104">
        <f t="shared" si="2"/>
        <v>2</v>
      </c>
      <c r="AL111" s="91"/>
    </row>
    <row r="112" s="69" customFormat="1" ht="97" customHeight="1" spans="1:38">
      <c r="A112" s="120" t="s">
        <v>249</v>
      </c>
      <c r="B112" s="121"/>
      <c r="C112" s="122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30"/>
      <c r="AK112" s="103">
        <v>293.98</v>
      </c>
      <c r="AL112" s="91"/>
    </row>
    <row r="113" ht="34.5" spans="37:38">
      <c r="AK113" s="93"/>
      <c r="AL113" s="90"/>
    </row>
  </sheetData>
  <sheetProtection formatCells="0" insertHyperlinks="0" autoFilter="0"/>
  <mergeCells count="18">
    <mergeCell ref="A1:AL1"/>
    <mergeCell ref="A2:AL2"/>
    <mergeCell ref="A3:AL3"/>
    <mergeCell ref="C4:AJ4"/>
    <mergeCell ref="A112:B112"/>
    <mergeCell ref="C112:AJ112"/>
    <mergeCell ref="A4:A7"/>
    <mergeCell ref="B4:B7"/>
    <mergeCell ref="AK4:AK7"/>
    <mergeCell ref="AL4:AL7"/>
    <mergeCell ref="C5:D6"/>
    <mergeCell ref="E5:H6"/>
    <mergeCell ref="I5:N6"/>
    <mergeCell ref="R5:S6"/>
    <mergeCell ref="T5:U6"/>
    <mergeCell ref="V5:AE6"/>
    <mergeCell ref="AF5:AJ6"/>
    <mergeCell ref="O5:Q6"/>
  </mergeCells>
  <printOptions horizontalCentered="1"/>
  <pageMargins left="0" right="0" top="0" bottom="0" header="0" footer="0"/>
  <pageSetup paperSize="9" scale="18" fitToHeight="0" orientation="landscape" horizontalDpi="600"/>
  <headerFooter/>
  <rowBreaks count="2" manualBreakCount="2">
    <brk id="94" max="37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N115"/>
  <sheetViews>
    <sheetView zoomScale="28" zoomScaleNormal="28" zoomScaleSheetLayoutView="43" workbookViewId="0">
      <pane ySplit="7" topLeftCell="A41" activePane="bottomLeft" state="frozen"/>
      <selection/>
      <selection pane="bottomLeft" activeCell="O7" sqref="O$1:P$1048576"/>
    </sheetView>
  </sheetViews>
  <sheetFormatPr defaultColWidth="9" defaultRowHeight="20.25"/>
  <cols>
    <col min="1" max="1" width="15.5" style="4"/>
    <col min="2" max="2" width="73.975" style="5" customWidth="1"/>
    <col min="3" max="3" width="9.26666666666667" style="6"/>
    <col min="4" max="4" width="30.125" style="6"/>
    <col min="5" max="5" width="15.5" style="6"/>
    <col min="6" max="6" width="19.875" style="6"/>
    <col min="7" max="7" width="9" style="6"/>
    <col min="8" max="9" width="15.5" style="6"/>
    <col min="10" max="10" width="9" style="6"/>
    <col min="11" max="14" width="15.5" style="6"/>
    <col min="15" max="15" width="17.0916666666667" style="6"/>
    <col min="16" max="18" width="9" style="6"/>
    <col min="19" max="19" width="14.4416666666667" style="6"/>
    <col min="20" max="20" width="9" style="6"/>
    <col min="21" max="21" width="19.875" style="6"/>
    <col min="22" max="22" width="28.7583333333333" style="6"/>
    <col min="23" max="23" width="9" style="6"/>
    <col min="24" max="24" width="15.5" style="7"/>
    <col min="25" max="25" width="9" style="6"/>
    <col min="26" max="26" width="15.5" style="6"/>
    <col min="27" max="28" width="15.5" style="7"/>
    <col min="29" max="29" width="51" style="6"/>
    <col min="30" max="30" width="14.4416666666667" style="6"/>
    <col min="31" max="31" width="21.725" style="6" customWidth="1"/>
    <col min="32" max="34" width="9" style="6"/>
    <col min="35" max="35" width="14.4416666666667" style="6"/>
    <col min="36" max="37" width="15.5" style="6"/>
    <col min="38" max="38" width="34" style="6"/>
    <col min="39" max="39" width="130.4" style="70" customWidth="1"/>
    <col min="40" max="40" width="32.6" style="5" customWidth="1"/>
    <col min="41" max="16384" width="9" style="4"/>
  </cols>
  <sheetData>
    <row r="1" ht="25.5" spans="1:39">
      <c r="A1" s="8" t="s">
        <v>250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8"/>
    </row>
    <row r="2" ht="61.5" spans="1:39">
      <c r="A2" s="10" t="s">
        <v>251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5.5" spans="1:39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1"/>
    </row>
    <row r="4" ht="25.5" spans="1:40">
      <c r="A4" s="73" t="s">
        <v>3</v>
      </c>
      <c r="B4" s="73" t="s">
        <v>4</v>
      </c>
      <c r="C4" s="73" t="s">
        <v>5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9" t="s">
        <v>6</v>
      </c>
      <c r="AM4" s="80" t="s">
        <v>7</v>
      </c>
      <c r="AN4" s="80" t="s">
        <v>252</v>
      </c>
    </row>
    <row r="5" ht="13.5" spans="1:40">
      <c r="A5" s="73"/>
      <c r="B5" s="73"/>
      <c r="C5" s="73" t="s">
        <v>8</v>
      </c>
      <c r="D5" s="73"/>
      <c r="E5" s="73" t="s">
        <v>9</v>
      </c>
      <c r="F5" s="73"/>
      <c r="G5" s="73"/>
      <c r="H5" s="73"/>
      <c r="I5" s="73" t="s">
        <v>10</v>
      </c>
      <c r="J5" s="73"/>
      <c r="K5" s="73"/>
      <c r="L5" s="73"/>
      <c r="M5" s="73"/>
      <c r="N5" s="73"/>
      <c r="O5" s="73" t="s">
        <v>11</v>
      </c>
      <c r="P5" s="73"/>
      <c r="Q5" s="73"/>
      <c r="R5" s="73"/>
      <c r="S5" s="73" t="s">
        <v>12</v>
      </c>
      <c r="T5" s="73"/>
      <c r="U5" s="73" t="s">
        <v>13</v>
      </c>
      <c r="V5" s="73"/>
      <c r="W5" s="73" t="s">
        <v>14</v>
      </c>
      <c r="X5" s="73"/>
      <c r="Y5" s="73"/>
      <c r="Z5" s="73"/>
      <c r="AA5" s="73"/>
      <c r="AB5" s="73"/>
      <c r="AC5" s="73"/>
      <c r="AD5" s="73"/>
      <c r="AE5" s="73"/>
      <c r="AF5" s="73"/>
      <c r="AG5" s="73" t="s">
        <v>15</v>
      </c>
      <c r="AH5" s="73"/>
      <c r="AI5" s="73"/>
      <c r="AJ5" s="73"/>
      <c r="AK5" s="73"/>
      <c r="AL5" s="79"/>
      <c r="AM5" s="80"/>
      <c r="AN5" s="80"/>
    </row>
    <row r="6" ht="13" customHeight="1" spans="1:40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9"/>
      <c r="AM6" s="80"/>
      <c r="AN6" s="80"/>
    </row>
    <row r="7" ht="331.5" spans="1:40">
      <c r="A7" s="73"/>
      <c r="B7" s="73"/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253</v>
      </c>
      <c r="P7" s="73" t="s">
        <v>254</v>
      </c>
      <c r="Q7" s="73" t="s">
        <v>28</v>
      </c>
      <c r="R7" s="73" t="s">
        <v>29</v>
      </c>
      <c r="S7" s="73" t="s">
        <v>31</v>
      </c>
      <c r="T7" s="73" t="s">
        <v>32</v>
      </c>
      <c r="U7" s="73" t="s">
        <v>33</v>
      </c>
      <c r="V7" s="73" t="s">
        <v>34</v>
      </c>
      <c r="W7" s="73" t="s">
        <v>35</v>
      </c>
      <c r="X7" s="73" t="s">
        <v>36</v>
      </c>
      <c r="Y7" s="73" t="s">
        <v>37</v>
      </c>
      <c r="Z7" s="73" t="s">
        <v>38</v>
      </c>
      <c r="AA7" s="73" t="s">
        <v>39</v>
      </c>
      <c r="AB7" s="73" t="s">
        <v>40</v>
      </c>
      <c r="AC7" s="73" t="s">
        <v>41</v>
      </c>
      <c r="AD7" s="73" t="s">
        <v>42</v>
      </c>
      <c r="AE7" s="73" t="s">
        <v>43</v>
      </c>
      <c r="AF7" s="73" t="s">
        <v>44</v>
      </c>
      <c r="AG7" s="73" t="s">
        <v>45</v>
      </c>
      <c r="AH7" s="73" t="s">
        <v>46</v>
      </c>
      <c r="AI7" s="73" t="s">
        <v>47</v>
      </c>
      <c r="AJ7" s="73" t="s">
        <v>48</v>
      </c>
      <c r="AK7" s="73" t="s">
        <v>49</v>
      </c>
      <c r="AL7" s="79"/>
      <c r="AM7" s="80"/>
      <c r="AN7" s="80"/>
    </row>
    <row r="8" s="2" customFormat="1" ht="371" customHeight="1" spans="1:40">
      <c r="A8" s="23">
        <v>1</v>
      </c>
      <c r="B8" s="24" t="s">
        <v>50</v>
      </c>
      <c r="C8" s="74">
        <v>2</v>
      </c>
      <c r="D8" s="74">
        <v>10.67743368</v>
      </c>
      <c r="E8" s="74">
        <v>0.5</v>
      </c>
      <c r="F8" s="74">
        <v>0.24</v>
      </c>
      <c r="G8" s="74"/>
      <c r="H8" s="74">
        <v>0.8</v>
      </c>
      <c r="I8" s="74">
        <v>0.2</v>
      </c>
      <c r="J8" s="74"/>
      <c r="K8" s="74"/>
      <c r="L8" s="74"/>
      <c r="M8" s="74">
        <v>0.4</v>
      </c>
      <c r="N8" s="74">
        <f>0.2*1</f>
        <v>0.2</v>
      </c>
      <c r="O8" s="74"/>
      <c r="P8" s="74"/>
      <c r="Q8" s="74"/>
      <c r="R8" s="74">
        <v>1</v>
      </c>
      <c r="S8" s="74"/>
      <c r="T8" s="74"/>
      <c r="U8" s="74">
        <v>6.64</v>
      </c>
      <c r="V8" s="74"/>
      <c r="W8" s="75"/>
      <c r="X8" s="74">
        <f>0.3*2</f>
        <v>0.6</v>
      </c>
      <c r="Y8" s="74"/>
      <c r="Z8" s="74">
        <v>0.6</v>
      </c>
      <c r="AA8" s="74">
        <v>0.2</v>
      </c>
      <c r="AB8" s="74"/>
      <c r="AC8" s="74">
        <v>1.5</v>
      </c>
      <c r="AD8" s="74"/>
      <c r="AE8" s="55"/>
      <c r="AF8" s="74"/>
      <c r="AG8" s="74"/>
      <c r="AH8" s="77"/>
      <c r="AI8" s="74"/>
      <c r="AJ8" s="74">
        <f>0.2*1</f>
        <v>0.2</v>
      </c>
      <c r="AK8" s="74"/>
      <c r="AL8" s="55">
        <f t="shared" ref="AL8:AL15" si="0">SUM(D8:AK8)</f>
        <v>23.75743368</v>
      </c>
      <c r="AM8" s="81" t="s">
        <v>255</v>
      </c>
      <c r="AN8" s="82"/>
    </row>
    <row r="9" s="2" customFormat="1" ht="220" customHeight="1" spans="1:40">
      <c r="A9" s="23">
        <v>2</v>
      </c>
      <c r="B9" s="28" t="s">
        <v>52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5"/>
      <c r="X9" s="74"/>
      <c r="Y9" s="74"/>
      <c r="Z9" s="77"/>
      <c r="AA9" s="74">
        <v>0.2</v>
      </c>
      <c r="AB9" s="74"/>
      <c r="AC9" s="74"/>
      <c r="AD9" s="74"/>
      <c r="AE9" s="55"/>
      <c r="AF9" s="74"/>
      <c r="AG9" s="74"/>
      <c r="AH9" s="77"/>
      <c r="AI9" s="74"/>
      <c r="AJ9" s="74"/>
      <c r="AK9" s="74"/>
      <c r="AL9" s="55">
        <f t="shared" si="0"/>
        <v>0.2</v>
      </c>
      <c r="AM9" s="81" t="s">
        <v>256</v>
      </c>
      <c r="AN9" s="82"/>
    </row>
    <row r="10" s="2" customFormat="1" ht="220" customHeight="1" spans="1:40">
      <c r="A10" s="23">
        <v>3</v>
      </c>
      <c r="B10" s="28" t="s">
        <v>54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5"/>
      <c r="X10" s="74"/>
      <c r="Y10" s="74"/>
      <c r="Z10" s="77"/>
      <c r="AA10" s="74">
        <v>0.2</v>
      </c>
      <c r="AB10" s="74"/>
      <c r="AC10" s="74"/>
      <c r="AD10" s="74"/>
      <c r="AE10" s="55"/>
      <c r="AF10" s="74"/>
      <c r="AG10" s="74"/>
      <c r="AH10" s="77"/>
      <c r="AI10" s="74"/>
      <c r="AJ10" s="74"/>
      <c r="AK10" s="74"/>
      <c r="AL10" s="55">
        <f t="shared" si="0"/>
        <v>0.2</v>
      </c>
      <c r="AM10" s="81" t="s">
        <v>257</v>
      </c>
      <c r="AN10" s="82"/>
    </row>
    <row r="11" s="2" customFormat="1" ht="220" customHeight="1" spans="1:40">
      <c r="A11" s="23">
        <v>4</v>
      </c>
      <c r="B11" s="28" t="s">
        <v>56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5"/>
      <c r="X11" s="74"/>
      <c r="Y11" s="74"/>
      <c r="Z11" s="77"/>
      <c r="AA11" s="74">
        <v>0.2</v>
      </c>
      <c r="AB11" s="74"/>
      <c r="AC11" s="74"/>
      <c r="AD11" s="74"/>
      <c r="AE11" s="55"/>
      <c r="AF11" s="74"/>
      <c r="AG11" s="74"/>
      <c r="AH11" s="77"/>
      <c r="AI11" s="74"/>
      <c r="AJ11" s="74"/>
      <c r="AK11" s="74"/>
      <c r="AL11" s="55">
        <f t="shared" si="0"/>
        <v>0.2</v>
      </c>
      <c r="AM11" s="81" t="s">
        <v>258</v>
      </c>
      <c r="AN11" s="82"/>
    </row>
    <row r="12" s="2" customFormat="1" ht="220" customHeight="1" spans="1:40">
      <c r="A12" s="23">
        <v>5</v>
      </c>
      <c r="B12" s="28" t="s">
        <v>58</v>
      </c>
      <c r="C12" s="74"/>
      <c r="D12" s="74"/>
      <c r="E12" s="74"/>
      <c r="F12" s="74"/>
      <c r="G12" s="74"/>
      <c r="H12" s="74"/>
      <c r="I12" s="74">
        <v>0.1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5"/>
      <c r="X12" s="74"/>
      <c r="Y12" s="74"/>
      <c r="Z12" s="77"/>
      <c r="AA12" s="74"/>
      <c r="AB12" s="74"/>
      <c r="AC12" s="74"/>
      <c r="AD12" s="74"/>
      <c r="AE12" s="55"/>
      <c r="AF12" s="74"/>
      <c r="AG12" s="74"/>
      <c r="AH12" s="77"/>
      <c r="AI12" s="74"/>
      <c r="AJ12" s="74"/>
      <c r="AK12" s="74"/>
      <c r="AL12" s="55">
        <f t="shared" si="0"/>
        <v>0.1</v>
      </c>
      <c r="AM12" s="81" t="s">
        <v>259</v>
      </c>
      <c r="AN12" s="82"/>
    </row>
    <row r="13" s="2" customFormat="1" ht="220" customHeight="1" spans="1:40">
      <c r="A13" s="23">
        <v>6</v>
      </c>
      <c r="B13" s="28" t="s">
        <v>60</v>
      </c>
      <c r="C13" s="74">
        <v>17</v>
      </c>
      <c r="D13" s="74">
        <v>0.675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  <c r="X13" s="74">
        <v>1.2</v>
      </c>
      <c r="Y13" s="74"/>
      <c r="Z13" s="77"/>
      <c r="AA13" s="74">
        <v>0.2</v>
      </c>
      <c r="AB13" s="74"/>
      <c r="AC13" s="74"/>
      <c r="AD13" s="74"/>
      <c r="AE13" s="55"/>
      <c r="AF13" s="74"/>
      <c r="AG13" s="74"/>
      <c r="AH13" s="77"/>
      <c r="AI13" s="74"/>
      <c r="AJ13" s="74"/>
      <c r="AK13" s="74"/>
      <c r="AL13" s="55">
        <f t="shared" si="0"/>
        <v>2.075</v>
      </c>
      <c r="AM13" s="81" t="s">
        <v>61</v>
      </c>
      <c r="AN13" s="82"/>
    </row>
    <row r="14" s="2" customFormat="1" ht="220" customHeight="1" spans="1:40">
      <c r="A14" s="23">
        <v>7</v>
      </c>
      <c r="B14" s="28" t="s">
        <v>62</v>
      </c>
      <c r="C14" s="74">
        <v>49</v>
      </c>
      <c r="D14" s="74">
        <v>0.81</v>
      </c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5"/>
      <c r="X14" s="74"/>
      <c r="Y14" s="74"/>
      <c r="Z14" s="77"/>
      <c r="AA14" s="74">
        <v>0.2</v>
      </c>
      <c r="AB14" s="74"/>
      <c r="AC14" s="74">
        <v>0.17</v>
      </c>
      <c r="AD14" s="74"/>
      <c r="AE14" s="55"/>
      <c r="AF14" s="74"/>
      <c r="AG14" s="74"/>
      <c r="AH14" s="77"/>
      <c r="AI14" s="74"/>
      <c r="AJ14" s="74"/>
      <c r="AK14" s="74"/>
      <c r="AL14" s="55">
        <f t="shared" si="0"/>
        <v>1.18</v>
      </c>
      <c r="AM14" s="81" t="s">
        <v>63</v>
      </c>
      <c r="AN14" s="82"/>
    </row>
    <row r="15" s="2" customFormat="1" ht="220" customHeight="1" spans="1:40">
      <c r="A15" s="23">
        <v>8</v>
      </c>
      <c r="B15" s="28" t="s">
        <v>260</v>
      </c>
      <c r="C15" s="74"/>
      <c r="D15" s="74"/>
      <c r="E15" s="74"/>
      <c r="F15" s="74"/>
      <c r="G15" s="74"/>
      <c r="H15" s="74"/>
      <c r="I15" s="74">
        <v>0.1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5"/>
      <c r="X15" s="74"/>
      <c r="Y15" s="74"/>
      <c r="Z15" s="77"/>
      <c r="AA15" s="74"/>
      <c r="AB15" s="74"/>
      <c r="AC15" s="74"/>
      <c r="AD15" s="74"/>
      <c r="AE15" s="55"/>
      <c r="AF15" s="74"/>
      <c r="AG15" s="74"/>
      <c r="AH15" s="77"/>
      <c r="AI15" s="74"/>
      <c r="AJ15" s="74"/>
      <c r="AK15" s="74"/>
      <c r="AL15" s="55">
        <f t="shared" si="0"/>
        <v>0.1</v>
      </c>
      <c r="AM15" s="81" t="s">
        <v>261</v>
      </c>
      <c r="AN15" s="82"/>
    </row>
    <row r="16" s="2" customFormat="1" ht="220" customHeight="1" spans="1:40">
      <c r="A16" s="23">
        <v>9</v>
      </c>
      <c r="B16" s="28" t="s">
        <v>64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5"/>
      <c r="X16" s="74"/>
      <c r="Y16" s="74"/>
      <c r="Z16" s="77"/>
      <c r="AA16" s="74">
        <v>0.2</v>
      </c>
      <c r="AB16" s="74"/>
      <c r="AC16" s="74"/>
      <c r="AD16" s="74"/>
      <c r="AE16" s="55"/>
      <c r="AF16" s="74"/>
      <c r="AG16" s="74"/>
      <c r="AH16" s="77"/>
      <c r="AI16" s="74"/>
      <c r="AJ16" s="74"/>
      <c r="AK16" s="74"/>
      <c r="AL16" s="55">
        <f t="shared" ref="AL16:AL38" si="1">SUM(D16:AK16)</f>
        <v>0.2</v>
      </c>
      <c r="AM16" s="81" t="s">
        <v>65</v>
      </c>
      <c r="AN16" s="82"/>
    </row>
    <row r="17" s="2" customFormat="1" ht="220" customHeight="1" spans="1:40">
      <c r="A17" s="23">
        <v>10</v>
      </c>
      <c r="B17" s="28" t="s">
        <v>66</v>
      </c>
      <c r="C17" s="74"/>
      <c r="D17" s="74"/>
      <c r="E17" s="74">
        <v>0.3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5"/>
      <c r="X17" s="74"/>
      <c r="Y17" s="74"/>
      <c r="Z17" s="77"/>
      <c r="AA17" s="74">
        <v>0.2</v>
      </c>
      <c r="AB17" s="74"/>
      <c r="AC17" s="74"/>
      <c r="AD17" s="74"/>
      <c r="AE17" s="55"/>
      <c r="AF17" s="74"/>
      <c r="AG17" s="74"/>
      <c r="AH17" s="77"/>
      <c r="AI17" s="74"/>
      <c r="AJ17" s="74"/>
      <c r="AK17" s="74"/>
      <c r="AL17" s="55">
        <f t="shared" si="1"/>
        <v>0.5</v>
      </c>
      <c r="AM17" s="81" t="s">
        <v>262</v>
      </c>
      <c r="AN17" s="82"/>
    </row>
    <row r="18" s="2" customFormat="1" ht="220" customHeight="1" spans="1:40">
      <c r="A18" s="23">
        <v>11</v>
      </c>
      <c r="B18" s="28" t="s">
        <v>68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  <c r="X18" s="74">
        <v>0.3</v>
      </c>
      <c r="Y18" s="74"/>
      <c r="Z18" s="77"/>
      <c r="AA18" s="74"/>
      <c r="AB18" s="74"/>
      <c r="AC18" s="74"/>
      <c r="AD18" s="74"/>
      <c r="AE18" s="55"/>
      <c r="AF18" s="74"/>
      <c r="AG18" s="74"/>
      <c r="AH18" s="77"/>
      <c r="AI18" s="74"/>
      <c r="AJ18" s="74"/>
      <c r="AK18" s="74"/>
      <c r="AL18" s="55">
        <f t="shared" si="1"/>
        <v>0.3</v>
      </c>
      <c r="AM18" s="81" t="s">
        <v>263</v>
      </c>
      <c r="AN18" s="82"/>
    </row>
    <row r="19" s="2" customFormat="1" ht="220" customHeight="1" spans="1:40">
      <c r="A19" s="23">
        <v>12</v>
      </c>
      <c r="B19" s="28" t="s">
        <v>70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5"/>
      <c r="X19" s="74">
        <v>0.3</v>
      </c>
      <c r="Y19" s="74"/>
      <c r="Z19" s="77"/>
      <c r="AA19" s="74"/>
      <c r="AB19" s="74"/>
      <c r="AC19" s="74"/>
      <c r="AD19" s="74"/>
      <c r="AE19" s="55"/>
      <c r="AF19" s="74"/>
      <c r="AG19" s="74"/>
      <c r="AH19" s="77"/>
      <c r="AI19" s="74"/>
      <c r="AJ19" s="74"/>
      <c r="AK19" s="74"/>
      <c r="AL19" s="55">
        <f t="shared" si="1"/>
        <v>0.3</v>
      </c>
      <c r="AM19" s="81" t="s">
        <v>264</v>
      </c>
      <c r="AN19" s="82"/>
    </row>
    <row r="20" s="2" customFormat="1" ht="220" customHeight="1" spans="1:40">
      <c r="A20" s="23">
        <v>13</v>
      </c>
      <c r="B20" s="28" t="s">
        <v>72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  <c r="X20" s="74"/>
      <c r="Y20" s="74"/>
      <c r="Z20" s="77"/>
      <c r="AA20" s="74"/>
      <c r="AB20" s="74"/>
      <c r="AC20" s="78">
        <f>0.5+2*0.5/7</f>
        <v>0.642857142857143</v>
      </c>
      <c r="AD20" s="74"/>
      <c r="AE20" s="55">
        <v>0.3</v>
      </c>
      <c r="AF20" s="74"/>
      <c r="AG20" s="74"/>
      <c r="AH20" s="77"/>
      <c r="AI20" s="74"/>
      <c r="AJ20" s="74"/>
      <c r="AK20" s="74"/>
      <c r="AL20" s="55">
        <f t="shared" si="1"/>
        <v>0.942857142857143</v>
      </c>
      <c r="AM20" s="81" t="s">
        <v>73</v>
      </c>
      <c r="AN20" s="82"/>
    </row>
    <row r="21" s="2" customFormat="1" ht="220" customHeight="1" spans="1:40">
      <c r="A21" s="23">
        <v>14</v>
      </c>
      <c r="B21" s="28" t="s">
        <v>74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5"/>
      <c r="X21" s="74"/>
      <c r="Y21" s="74"/>
      <c r="Z21" s="77"/>
      <c r="AA21" s="74"/>
      <c r="AB21" s="74"/>
      <c r="AC21" s="74"/>
      <c r="AD21" s="74"/>
      <c r="AE21" s="55">
        <v>0.3</v>
      </c>
      <c r="AF21" s="74"/>
      <c r="AG21" s="74"/>
      <c r="AH21" s="77"/>
      <c r="AI21" s="74"/>
      <c r="AJ21" s="74"/>
      <c r="AK21" s="74"/>
      <c r="AL21" s="55">
        <f t="shared" si="1"/>
        <v>0.3</v>
      </c>
      <c r="AM21" s="81" t="s">
        <v>75</v>
      </c>
      <c r="AN21" s="82"/>
    </row>
    <row r="22" s="2" customFormat="1" ht="220" customHeight="1" spans="1:40">
      <c r="A22" s="23">
        <v>15</v>
      </c>
      <c r="B22" s="28" t="s">
        <v>76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5"/>
      <c r="X22" s="74"/>
      <c r="Y22" s="74"/>
      <c r="Z22" s="77"/>
      <c r="AA22" s="74">
        <v>0.4</v>
      </c>
      <c r="AB22" s="74"/>
      <c r="AC22" s="74"/>
      <c r="AD22" s="74"/>
      <c r="AE22" s="55"/>
      <c r="AF22" s="74"/>
      <c r="AG22" s="74"/>
      <c r="AH22" s="77"/>
      <c r="AI22" s="74"/>
      <c r="AJ22" s="74"/>
      <c r="AK22" s="74"/>
      <c r="AL22" s="55">
        <f t="shared" si="1"/>
        <v>0.4</v>
      </c>
      <c r="AM22" s="81" t="s">
        <v>77</v>
      </c>
      <c r="AN22" s="82"/>
    </row>
    <row r="23" s="2" customFormat="1" ht="220" customHeight="1" spans="1:40">
      <c r="A23" s="23">
        <v>16</v>
      </c>
      <c r="B23" s="28" t="s">
        <v>78</v>
      </c>
      <c r="C23" s="75"/>
      <c r="D23" s="75"/>
      <c r="E23" s="74"/>
      <c r="F23" s="74"/>
      <c r="G23" s="74"/>
      <c r="H23" s="74"/>
      <c r="I23" s="74">
        <v>0.1</v>
      </c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5"/>
      <c r="X23" s="74"/>
      <c r="Y23" s="74"/>
      <c r="Z23" s="77"/>
      <c r="AA23" s="74"/>
      <c r="AB23" s="74">
        <v>0.2</v>
      </c>
      <c r="AC23" s="74"/>
      <c r="AD23" s="74"/>
      <c r="AE23" s="55"/>
      <c r="AF23" s="74"/>
      <c r="AG23" s="74"/>
      <c r="AH23" s="77"/>
      <c r="AI23" s="74"/>
      <c r="AJ23" s="74"/>
      <c r="AK23" s="74"/>
      <c r="AL23" s="55">
        <f t="shared" si="1"/>
        <v>0.3</v>
      </c>
      <c r="AM23" s="81" t="s">
        <v>79</v>
      </c>
      <c r="AN23" s="82" t="s">
        <v>265</v>
      </c>
    </row>
    <row r="24" s="2" customFormat="1" ht="312" customHeight="1" spans="1:40">
      <c r="A24" s="23">
        <v>17</v>
      </c>
      <c r="B24" s="28" t="s">
        <v>80</v>
      </c>
      <c r="C24" s="74"/>
      <c r="D24" s="74"/>
      <c r="E24" s="74"/>
      <c r="F24" s="74"/>
      <c r="G24" s="74"/>
      <c r="H24" s="74"/>
      <c r="I24" s="74">
        <v>0.1</v>
      </c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5"/>
      <c r="X24" s="74"/>
      <c r="Y24" s="74"/>
      <c r="Z24" s="77">
        <v>0.3</v>
      </c>
      <c r="AA24" s="74">
        <v>0.2</v>
      </c>
      <c r="AB24" s="74"/>
      <c r="AC24" s="74">
        <f>0.17*2</f>
        <v>0.34</v>
      </c>
      <c r="AD24" s="74"/>
      <c r="AE24" s="55">
        <v>0.3</v>
      </c>
      <c r="AF24" s="74"/>
      <c r="AG24" s="74"/>
      <c r="AH24" s="77"/>
      <c r="AI24" s="74"/>
      <c r="AJ24" s="74">
        <v>0.8</v>
      </c>
      <c r="AK24" s="74"/>
      <c r="AL24" s="55">
        <f t="shared" si="1"/>
        <v>2.04</v>
      </c>
      <c r="AM24" s="81" t="s">
        <v>81</v>
      </c>
      <c r="AN24" s="82"/>
    </row>
    <row r="25" s="2" customFormat="1" ht="220" customHeight="1" spans="1:40">
      <c r="A25" s="23">
        <v>18</v>
      </c>
      <c r="B25" s="28" t="s">
        <v>82</v>
      </c>
      <c r="C25" s="74"/>
      <c r="D25" s="74"/>
      <c r="E25" s="74"/>
      <c r="F25" s="74"/>
      <c r="G25" s="74"/>
      <c r="H25" s="74"/>
      <c r="I25" s="74">
        <v>0.1</v>
      </c>
      <c r="J25" s="74"/>
      <c r="K25" s="74"/>
      <c r="L25" s="74"/>
      <c r="M25" s="74"/>
      <c r="N25" s="74">
        <v>0.2</v>
      </c>
      <c r="O25" s="74"/>
      <c r="P25" s="74"/>
      <c r="Q25" s="74"/>
      <c r="R25" s="74"/>
      <c r="S25" s="74"/>
      <c r="T25" s="74"/>
      <c r="U25" s="74">
        <v>2</v>
      </c>
      <c r="V25" s="74"/>
      <c r="W25" s="75"/>
      <c r="X25" s="74"/>
      <c r="Y25" s="74"/>
      <c r="Z25" s="77">
        <v>0.3</v>
      </c>
      <c r="AA25" s="74"/>
      <c r="AB25" s="74"/>
      <c r="AC25" s="74">
        <v>0.17</v>
      </c>
      <c r="AD25" s="74"/>
      <c r="AE25" s="55"/>
      <c r="AF25" s="74"/>
      <c r="AG25" s="74"/>
      <c r="AH25" s="77"/>
      <c r="AI25" s="74"/>
      <c r="AJ25" s="74"/>
      <c r="AK25" s="74"/>
      <c r="AL25" s="55">
        <f t="shared" si="1"/>
        <v>2.77</v>
      </c>
      <c r="AM25" s="81" t="s">
        <v>83</v>
      </c>
      <c r="AN25" s="82"/>
    </row>
    <row r="26" s="2" customFormat="1" ht="220" customHeight="1" spans="1:40">
      <c r="A26" s="23">
        <v>19</v>
      </c>
      <c r="B26" s="28" t="s">
        <v>84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5"/>
      <c r="X26" s="74"/>
      <c r="Y26" s="74"/>
      <c r="Z26" s="77"/>
      <c r="AA26" s="74">
        <v>0.2</v>
      </c>
      <c r="AB26" s="74"/>
      <c r="AC26" s="74"/>
      <c r="AD26" s="74"/>
      <c r="AE26" s="55"/>
      <c r="AF26" s="74"/>
      <c r="AG26" s="74"/>
      <c r="AH26" s="77"/>
      <c r="AI26" s="74"/>
      <c r="AJ26" s="74"/>
      <c r="AK26" s="74"/>
      <c r="AL26" s="55">
        <f t="shared" si="1"/>
        <v>0.2</v>
      </c>
      <c r="AM26" s="81" t="s">
        <v>85</v>
      </c>
      <c r="AN26" s="82"/>
    </row>
    <row r="27" s="2" customFormat="1" ht="220" customHeight="1" spans="1:40">
      <c r="A27" s="23">
        <v>20</v>
      </c>
      <c r="B27" s="28" t="s">
        <v>86</v>
      </c>
      <c r="C27" s="74">
        <v>36</v>
      </c>
      <c r="D27" s="74">
        <v>1.2633705</v>
      </c>
      <c r="E27" s="74"/>
      <c r="F27" s="74"/>
      <c r="G27" s="74"/>
      <c r="H27" s="74">
        <v>0.2</v>
      </c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5"/>
      <c r="X27" s="74">
        <v>0.3</v>
      </c>
      <c r="Y27" s="74"/>
      <c r="Z27" s="77"/>
      <c r="AA27" s="74">
        <v>0.2</v>
      </c>
      <c r="AB27" s="74"/>
      <c r="AC27" s="74"/>
      <c r="AD27" s="74"/>
      <c r="AE27" s="55"/>
      <c r="AF27" s="74"/>
      <c r="AG27" s="74"/>
      <c r="AH27" s="77"/>
      <c r="AI27" s="74"/>
      <c r="AJ27" s="74"/>
      <c r="AK27" s="74"/>
      <c r="AL27" s="55">
        <f t="shared" si="1"/>
        <v>1.9633705</v>
      </c>
      <c r="AM27" s="81" t="s">
        <v>87</v>
      </c>
      <c r="AN27" s="82"/>
    </row>
    <row r="28" s="2" customFormat="1" ht="220" customHeight="1" spans="1:40">
      <c r="A28" s="23">
        <v>21</v>
      </c>
      <c r="B28" s="28" t="s">
        <v>88</v>
      </c>
      <c r="C28" s="74">
        <v>12</v>
      </c>
      <c r="D28" s="74">
        <v>2.2563612</v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>
        <v>0.05</v>
      </c>
      <c r="W28" s="75"/>
      <c r="X28" s="74"/>
      <c r="Y28" s="74"/>
      <c r="Z28" s="77"/>
      <c r="AA28" s="74">
        <v>0.2</v>
      </c>
      <c r="AB28" s="74">
        <v>0.4</v>
      </c>
      <c r="AC28" s="74"/>
      <c r="AD28" s="74"/>
      <c r="AE28" s="55"/>
      <c r="AF28" s="74"/>
      <c r="AG28" s="74"/>
      <c r="AH28" s="77"/>
      <c r="AI28" s="74"/>
      <c r="AJ28" s="74"/>
      <c r="AK28" s="74"/>
      <c r="AL28" s="55">
        <f t="shared" si="1"/>
        <v>2.9063612</v>
      </c>
      <c r="AM28" s="81" t="s">
        <v>89</v>
      </c>
      <c r="AN28" s="56" t="s">
        <v>266</v>
      </c>
    </row>
    <row r="29" s="2" customFormat="1" ht="220" customHeight="1" spans="1:40">
      <c r="A29" s="23">
        <v>22</v>
      </c>
      <c r="B29" s="28" t="s">
        <v>90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5"/>
      <c r="X29" s="74"/>
      <c r="Y29" s="74"/>
      <c r="Z29" s="77"/>
      <c r="AA29" s="74">
        <v>0.2</v>
      </c>
      <c r="AB29" s="74"/>
      <c r="AC29" s="74">
        <v>0.17</v>
      </c>
      <c r="AD29" s="74"/>
      <c r="AE29" s="55"/>
      <c r="AF29" s="74"/>
      <c r="AG29" s="74"/>
      <c r="AH29" s="77"/>
      <c r="AI29" s="74"/>
      <c r="AJ29" s="74"/>
      <c r="AK29" s="74"/>
      <c r="AL29" s="55">
        <f t="shared" si="1"/>
        <v>0.37</v>
      </c>
      <c r="AM29" s="81" t="s">
        <v>91</v>
      </c>
      <c r="AN29" s="82"/>
    </row>
    <row r="30" s="2" customFormat="1" ht="220" customHeight="1" spans="1:40">
      <c r="A30" s="23">
        <v>23</v>
      </c>
      <c r="B30" s="28" t="s">
        <v>92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5"/>
      <c r="X30" s="74"/>
      <c r="Y30" s="74"/>
      <c r="Z30" s="76">
        <v>0.3</v>
      </c>
      <c r="AA30" s="74">
        <v>0.2</v>
      </c>
      <c r="AB30" s="74"/>
      <c r="AC30" s="74"/>
      <c r="AD30" s="74"/>
      <c r="AE30" s="55"/>
      <c r="AF30" s="74"/>
      <c r="AG30" s="74"/>
      <c r="AH30" s="77"/>
      <c r="AI30" s="74"/>
      <c r="AJ30" s="74"/>
      <c r="AK30" s="74"/>
      <c r="AL30" s="55">
        <f t="shared" si="1"/>
        <v>0.5</v>
      </c>
      <c r="AM30" s="81" t="s">
        <v>93</v>
      </c>
      <c r="AN30" s="82"/>
    </row>
    <row r="31" s="2" customFormat="1" ht="220" customHeight="1" spans="1:40">
      <c r="A31" s="23">
        <v>24</v>
      </c>
      <c r="B31" s="28" t="s">
        <v>94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6"/>
      <c r="X31" s="74">
        <v>0.3</v>
      </c>
      <c r="Y31" s="74"/>
      <c r="Z31" s="77"/>
      <c r="AA31" s="74"/>
      <c r="AB31" s="74"/>
      <c r="AC31" s="74">
        <v>0.34</v>
      </c>
      <c r="AD31" s="74"/>
      <c r="AE31" s="55"/>
      <c r="AF31" s="74"/>
      <c r="AG31" s="74"/>
      <c r="AH31" s="77"/>
      <c r="AI31" s="74"/>
      <c r="AJ31" s="74"/>
      <c r="AK31" s="74"/>
      <c r="AL31" s="55">
        <f t="shared" si="1"/>
        <v>0.64</v>
      </c>
      <c r="AM31" s="81" t="s">
        <v>267</v>
      </c>
      <c r="AN31" s="56" t="s">
        <v>268</v>
      </c>
    </row>
    <row r="32" s="2" customFormat="1" ht="220" customHeight="1" spans="1:40">
      <c r="A32" s="23">
        <v>25</v>
      </c>
      <c r="B32" s="28" t="s">
        <v>96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5"/>
      <c r="X32" s="74"/>
      <c r="Y32" s="74"/>
      <c r="Z32" s="77"/>
      <c r="AA32" s="74">
        <v>0.2</v>
      </c>
      <c r="AB32" s="74"/>
      <c r="AC32" s="74"/>
      <c r="AD32" s="74"/>
      <c r="AE32" s="55"/>
      <c r="AF32" s="74"/>
      <c r="AG32" s="74"/>
      <c r="AH32" s="77"/>
      <c r="AI32" s="74"/>
      <c r="AJ32" s="74"/>
      <c r="AK32" s="74"/>
      <c r="AL32" s="55">
        <f t="shared" si="1"/>
        <v>0.2</v>
      </c>
      <c r="AM32" s="81" t="s">
        <v>97</v>
      </c>
      <c r="AN32" s="82"/>
    </row>
    <row r="33" s="2" customFormat="1" ht="220" customHeight="1" spans="1:40">
      <c r="A33" s="23">
        <v>26</v>
      </c>
      <c r="B33" s="28" t="s">
        <v>98</v>
      </c>
      <c r="C33" s="74">
        <v>22</v>
      </c>
      <c r="D33" s="74">
        <v>1.125</v>
      </c>
      <c r="E33" s="74"/>
      <c r="F33" s="74"/>
      <c r="G33" s="74"/>
      <c r="H33" s="74"/>
      <c r="I33" s="74"/>
      <c r="J33" s="74"/>
      <c r="K33" s="74">
        <v>0.5</v>
      </c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>
        <v>0.75</v>
      </c>
      <c r="W33" s="75"/>
      <c r="X33" s="74"/>
      <c r="Y33" s="74"/>
      <c r="Z33" s="77"/>
      <c r="AA33" s="74"/>
      <c r="AB33" s="74"/>
      <c r="AC33" s="74"/>
      <c r="AD33" s="74"/>
      <c r="AE33" s="55"/>
      <c r="AF33" s="74"/>
      <c r="AG33" s="74"/>
      <c r="AH33" s="77"/>
      <c r="AI33" s="74"/>
      <c r="AJ33" s="74"/>
      <c r="AK33" s="74"/>
      <c r="AL33" s="55">
        <f t="shared" si="1"/>
        <v>2.375</v>
      </c>
      <c r="AM33" s="81" t="s">
        <v>269</v>
      </c>
      <c r="AN33" s="56" t="s">
        <v>270</v>
      </c>
    </row>
    <row r="34" s="2" customFormat="1" ht="220" customHeight="1" spans="1:40">
      <c r="A34" s="23">
        <v>27</v>
      </c>
      <c r="B34" s="28" t="s">
        <v>100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5"/>
      <c r="X34" s="74"/>
      <c r="Y34" s="74"/>
      <c r="Z34" s="77"/>
      <c r="AA34" s="74"/>
      <c r="AB34" s="74"/>
      <c r="AC34" s="74">
        <v>0.34</v>
      </c>
      <c r="AD34" s="74"/>
      <c r="AE34" s="55">
        <v>0.3</v>
      </c>
      <c r="AF34" s="74"/>
      <c r="AG34" s="74"/>
      <c r="AH34" s="77"/>
      <c r="AI34" s="74"/>
      <c r="AJ34" s="74"/>
      <c r="AK34" s="74"/>
      <c r="AL34" s="55">
        <f t="shared" si="1"/>
        <v>0.64</v>
      </c>
      <c r="AM34" s="81" t="s">
        <v>271</v>
      </c>
      <c r="AN34" s="56" t="s">
        <v>272</v>
      </c>
    </row>
    <row r="35" s="2" customFormat="1" ht="220" customHeight="1" spans="1:40">
      <c r="A35" s="23">
        <v>28</v>
      </c>
      <c r="B35" s="28" t="s">
        <v>102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>
        <v>0.398</v>
      </c>
      <c r="W35" s="75"/>
      <c r="X35" s="74"/>
      <c r="Y35" s="74"/>
      <c r="Z35" s="77"/>
      <c r="AA35" s="74"/>
      <c r="AB35" s="74"/>
      <c r="AC35" s="74"/>
      <c r="AD35" s="74"/>
      <c r="AE35" s="55"/>
      <c r="AF35" s="74"/>
      <c r="AG35" s="74"/>
      <c r="AH35" s="77"/>
      <c r="AI35" s="74"/>
      <c r="AJ35" s="74"/>
      <c r="AK35" s="74"/>
      <c r="AL35" s="55">
        <f t="shared" si="1"/>
        <v>0.398</v>
      </c>
      <c r="AM35" s="81" t="s">
        <v>273</v>
      </c>
      <c r="AN35" s="56" t="s">
        <v>274</v>
      </c>
    </row>
    <row r="36" s="2" customFormat="1" ht="220" customHeight="1" spans="1:40">
      <c r="A36" s="23">
        <v>29</v>
      </c>
      <c r="B36" s="28" t="s">
        <v>104</v>
      </c>
      <c r="C36" s="74"/>
      <c r="D36" s="74"/>
      <c r="E36" s="74"/>
      <c r="F36" s="74"/>
      <c r="G36" s="74"/>
      <c r="H36" s="74"/>
      <c r="I36" s="74">
        <v>0.1</v>
      </c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5"/>
      <c r="X36" s="74"/>
      <c r="Y36" s="74"/>
      <c r="Z36" s="77"/>
      <c r="AA36" s="74">
        <v>0.4</v>
      </c>
      <c r="AB36" s="74"/>
      <c r="AC36" s="74"/>
      <c r="AD36" s="74"/>
      <c r="AE36" s="55"/>
      <c r="AF36" s="74"/>
      <c r="AG36" s="74"/>
      <c r="AH36" s="77"/>
      <c r="AI36" s="74"/>
      <c r="AJ36" s="74"/>
      <c r="AK36" s="74"/>
      <c r="AL36" s="55">
        <f t="shared" si="1"/>
        <v>0.5</v>
      </c>
      <c r="AM36" s="81" t="s">
        <v>275</v>
      </c>
      <c r="AN36" s="82"/>
    </row>
    <row r="37" s="2" customFormat="1" ht="220" customHeight="1" spans="1:40">
      <c r="A37" s="23">
        <v>30</v>
      </c>
      <c r="B37" s="28" t="s">
        <v>106</v>
      </c>
      <c r="C37" s="74"/>
      <c r="D37" s="74"/>
      <c r="E37" s="74"/>
      <c r="F37" s="74"/>
      <c r="G37" s="74"/>
      <c r="H37" s="74"/>
      <c r="I37" s="74">
        <v>0.2</v>
      </c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5"/>
      <c r="X37" s="74"/>
      <c r="Y37" s="74"/>
      <c r="Z37" s="77"/>
      <c r="AA37" s="74">
        <v>0.4</v>
      </c>
      <c r="AB37" s="74"/>
      <c r="AC37" s="74"/>
      <c r="AD37" s="74"/>
      <c r="AE37" s="55"/>
      <c r="AF37" s="74"/>
      <c r="AG37" s="74"/>
      <c r="AH37" s="77"/>
      <c r="AI37" s="74"/>
      <c r="AJ37" s="74"/>
      <c r="AK37" s="74"/>
      <c r="AL37" s="55">
        <f t="shared" si="1"/>
        <v>0.6</v>
      </c>
      <c r="AM37" s="81" t="s">
        <v>276</v>
      </c>
      <c r="AN37" s="82"/>
    </row>
    <row r="38" s="2" customFormat="1" ht="220" customHeight="1" spans="1:40">
      <c r="A38" s="23">
        <v>31</v>
      </c>
      <c r="B38" s="28" t="s">
        <v>108</v>
      </c>
      <c r="C38" s="74">
        <v>27</v>
      </c>
      <c r="D38" s="74">
        <v>0.675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5"/>
      <c r="X38" s="74">
        <v>1.2</v>
      </c>
      <c r="Y38" s="74"/>
      <c r="Z38" s="77"/>
      <c r="AA38" s="74"/>
      <c r="AB38" s="74"/>
      <c r="AC38" s="74"/>
      <c r="AD38" s="74"/>
      <c r="AE38" s="55"/>
      <c r="AF38" s="74"/>
      <c r="AG38" s="74"/>
      <c r="AH38" s="77"/>
      <c r="AI38" s="74"/>
      <c r="AJ38" s="74"/>
      <c r="AK38" s="74"/>
      <c r="AL38" s="55">
        <f t="shared" si="1"/>
        <v>1.875</v>
      </c>
      <c r="AM38" s="81" t="s">
        <v>277</v>
      </c>
      <c r="AN38" s="56" t="s">
        <v>278</v>
      </c>
    </row>
    <row r="39" s="2" customFormat="1" ht="220" customHeight="1" spans="1:40">
      <c r="A39" s="23">
        <v>32</v>
      </c>
      <c r="B39" s="28" t="s">
        <v>110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5"/>
      <c r="X39" s="74">
        <v>0.3</v>
      </c>
      <c r="Y39" s="74"/>
      <c r="Z39" s="76">
        <v>0.3</v>
      </c>
      <c r="AA39" s="74"/>
      <c r="AB39" s="74"/>
      <c r="AC39" s="74"/>
      <c r="AD39" s="74"/>
      <c r="AE39" s="55"/>
      <c r="AF39" s="74"/>
      <c r="AG39" s="74"/>
      <c r="AH39" s="77"/>
      <c r="AI39" s="74"/>
      <c r="AJ39" s="74"/>
      <c r="AK39" s="74"/>
      <c r="AL39" s="55">
        <f t="shared" ref="AL39:AL70" si="2">SUM(D39:AK39)</f>
        <v>0.6</v>
      </c>
      <c r="AM39" s="81" t="s">
        <v>279</v>
      </c>
      <c r="AN39" s="56" t="s">
        <v>280</v>
      </c>
    </row>
    <row r="40" s="2" customFormat="1" ht="220" customHeight="1" spans="1:40">
      <c r="A40" s="23">
        <v>33</v>
      </c>
      <c r="B40" s="28" t="s">
        <v>112</v>
      </c>
      <c r="C40" s="74">
        <v>11</v>
      </c>
      <c r="D40" s="74">
        <v>7.8029136</v>
      </c>
      <c r="E40" s="74"/>
      <c r="F40" s="74"/>
      <c r="G40" s="74"/>
      <c r="H40" s="74"/>
      <c r="I40" s="74"/>
      <c r="J40" s="74"/>
      <c r="K40" s="74"/>
      <c r="L40" s="74"/>
      <c r="M40" s="74">
        <v>0.2</v>
      </c>
      <c r="N40" s="74"/>
      <c r="O40" s="74"/>
      <c r="P40" s="74"/>
      <c r="Q40" s="74"/>
      <c r="R40" s="74"/>
      <c r="S40" s="74"/>
      <c r="T40" s="74"/>
      <c r="U40" s="74">
        <v>5.56</v>
      </c>
      <c r="V40" s="74"/>
      <c r="W40" s="75"/>
      <c r="X40" s="74"/>
      <c r="Y40" s="74"/>
      <c r="Z40" s="77"/>
      <c r="AA40" s="74">
        <v>0.8</v>
      </c>
      <c r="AB40" s="74"/>
      <c r="AC40" s="74">
        <v>0.17</v>
      </c>
      <c r="AD40" s="74"/>
      <c r="AE40" s="55"/>
      <c r="AF40" s="74"/>
      <c r="AG40" s="74"/>
      <c r="AH40" s="77"/>
      <c r="AI40" s="74"/>
      <c r="AJ40" s="74"/>
      <c r="AK40" s="74"/>
      <c r="AL40" s="55">
        <f t="shared" si="2"/>
        <v>14.5329136</v>
      </c>
      <c r="AM40" s="81" t="s">
        <v>281</v>
      </c>
      <c r="AN40" s="56"/>
    </row>
    <row r="41" s="2" customFormat="1" ht="220" customHeight="1" spans="1:40">
      <c r="A41" s="23">
        <v>34</v>
      </c>
      <c r="B41" s="28" t="s">
        <v>114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5"/>
      <c r="X41" s="74"/>
      <c r="Y41" s="74"/>
      <c r="Z41" s="77"/>
      <c r="AA41" s="74"/>
      <c r="AB41" s="74"/>
      <c r="AC41" s="74">
        <v>0.34</v>
      </c>
      <c r="AD41" s="74"/>
      <c r="AE41" s="55"/>
      <c r="AF41" s="74"/>
      <c r="AG41" s="74"/>
      <c r="AH41" s="77"/>
      <c r="AI41" s="74"/>
      <c r="AJ41" s="74"/>
      <c r="AK41" s="74"/>
      <c r="AL41" s="55">
        <f t="shared" si="2"/>
        <v>0.34</v>
      </c>
      <c r="AM41" s="81" t="s">
        <v>282</v>
      </c>
      <c r="AN41" s="82"/>
    </row>
    <row r="42" s="2" customFormat="1" ht="220" customHeight="1" spans="1:40">
      <c r="A42" s="23">
        <v>35</v>
      </c>
      <c r="B42" s="28" t="s">
        <v>116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5"/>
      <c r="X42" s="74"/>
      <c r="Y42" s="74"/>
      <c r="Z42" s="76">
        <v>0.3</v>
      </c>
      <c r="AA42" s="74"/>
      <c r="AB42" s="74"/>
      <c r="AC42" s="74"/>
      <c r="AD42" s="74"/>
      <c r="AE42" s="55"/>
      <c r="AF42" s="74"/>
      <c r="AG42" s="74"/>
      <c r="AH42" s="77"/>
      <c r="AI42" s="74"/>
      <c r="AJ42" s="74"/>
      <c r="AK42" s="74"/>
      <c r="AL42" s="55">
        <f t="shared" si="2"/>
        <v>0.3</v>
      </c>
      <c r="AM42" s="83" t="s">
        <v>117</v>
      </c>
      <c r="AN42" s="82"/>
    </row>
    <row r="43" s="2" customFormat="1" ht="299" customHeight="1" spans="1:40">
      <c r="A43" s="23">
        <v>36</v>
      </c>
      <c r="B43" s="28" t="s">
        <v>118</v>
      </c>
      <c r="C43" s="74"/>
      <c r="D43" s="74"/>
      <c r="E43" s="74">
        <v>0.5</v>
      </c>
      <c r="F43" s="74">
        <v>0.2</v>
      </c>
      <c r="G43" s="74"/>
      <c r="H43" s="74">
        <v>0.2</v>
      </c>
      <c r="I43" s="74">
        <v>0.2</v>
      </c>
      <c r="J43" s="74"/>
      <c r="K43" s="74"/>
      <c r="L43" s="74"/>
      <c r="M43" s="74">
        <v>0.2</v>
      </c>
      <c r="N43" s="74"/>
      <c r="O43" s="74"/>
      <c r="P43" s="74"/>
      <c r="Q43" s="74"/>
      <c r="R43" s="74">
        <v>1</v>
      </c>
      <c r="S43" s="74"/>
      <c r="T43" s="74"/>
      <c r="U43" s="74"/>
      <c r="V43" s="74">
        <v>0.8</v>
      </c>
      <c r="W43" s="74"/>
      <c r="X43" s="74"/>
      <c r="Y43" s="74"/>
      <c r="Z43" s="77"/>
      <c r="AA43" s="74">
        <v>0.4</v>
      </c>
      <c r="AB43" s="74"/>
      <c r="AC43" s="74"/>
      <c r="AD43" s="74">
        <v>1</v>
      </c>
      <c r="AE43" s="55">
        <v>0.3</v>
      </c>
      <c r="AF43" s="74"/>
      <c r="AG43" s="74"/>
      <c r="AH43" s="77"/>
      <c r="AI43" s="74"/>
      <c r="AJ43" s="74"/>
      <c r="AK43" s="74"/>
      <c r="AL43" s="55">
        <f t="shared" si="2"/>
        <v>4.8</v>
      </c>
      <c r="AM43" s="81" t="s">
        <v>283</v>
      </c>
      <c r="AN43" s="82" t="s">
        <v>284</v>
      </c>
    </row>
    <row r="44" s="2" customFormat="1" ht="220" customHeight="1" spans="1:40">
      <c r="A44" s="23">
        <v>37</v>
      </c>
      <c r="B44" s="28" t="s">
        <v>120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5"/>
      <c r="X44" s="74"/>
      <c r="Y44" s="74"/>
      <c r="Z44" s="77"/>
      <c r="AA44" s="74">
        <v>0.4</v>
      </c>
      <c r="AB44" s="74"/>
      <c r="AC44" s="74"/>
      <c r="AD44" s="74"/>
      <c r="AE44" s="55"/>
      <c r="AF44" s="74"/>
      <c r="AG44" s="74"/>
      <c r="AH44" s="77"/>
      <c r="AI44" s="74"/>
      <c r="AJ44" s="74"/>
      <c r="AK44" s="74"/>
      <c r="AL44" s="55">
        <f t="shared" si="2"/>
        <v>0.4</v>
      </c>
      <c r="AM44" s="81" t="s">
        <v>285</v>
      </c>
      <c r="AN44" s="82"/>
    </row>
    <row r="45" s="2" customFormat="1" ht="220" customHeight="1" spans="1:40">
      <c r="A45" s="23">
        <v>38</v>
      </c>
      <c r="B45" s="28" t="s">
        <v>122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5"/>
      <c r="X45" s="74">
        <v>0.3</v>
      </c>
      <c r="Y45" s="74"/>
      <c r="Z45" s="77"/>
      <c r="AA45" s="74"/>
      <c r="AB45" s="74"/>
      <c r="AC45" s="74"/>
      <c r="AD45" s="74"/>
      <c r="AE45" s="55"/>
      <c r="AF45" s="74"/>
      <c r="AG45" s="74"/>
      <c r="AH45" s="77"/>
      <c r="AI45" s="74"/>
      <c r="AJ45" s="74"/>
      <c r="AK45" s="74"/>
      <c r="AL45" s="55">
        <f t="shared" si="2"/>
        <v>0.3</v>
      </c>
      <c r="AM45" s="81" t="s">
        <v>123</v>
      </c>
      <c r="AN45" s="82"/>
    </row>
    <row r="46" s="2" customFormat="1" ht="220" customHeight="1" spans="1:40">
      <c r="A46" s="23">
        <v>39</v>
      </c>
      <c r="B46" s="28" t="s">
        <v>124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5"/>
      <c r="X46" s="74"/>
      <c r="Y46" s="74"/>
      <c r="Z46" s="77">
        <v>0.3</v>
      </c>
      <c r="AA46" s="74"/>
      <c r="AB46" s="74"/>
      <c r="AC46" s="74">
        <v>0.17</v>
      </c>
      <c r="AD46" s="74"/>
      <c r="AE46" s="55"/>
      <c r="AF46" s="74"/>
      <c r="AG46" s="74"/>
      <c r="AH46" s="77"/>
      <c r="AI46" s="74"/>
      <c r="AJ46" s="74"/>
      <c r="AK46" s="74"/>
      <c r="AL46" s="55">
        <f t="shared" si="2"/>
        <v>0.47</v>
      </c>
      <c r="AM46" s="81" t="s">
        <v>286</v>
      </c>
      <c r="AN46" s="82"/>
    </row>
    <row r="47" s="2" customFormat="1" ht="220" customHeight="1" spans="1:40">
      <c r="A47" s="23">
        <v>40</v>
      </c>
      <c r="B47" s="28" t="s">
        <v>126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5"/>
      <c r="X47" s="74">
        <v>0.3</v>
      </c>
      <c r="Y47" s="74"/>
      <c r="Z47" s="77"/>
      <c r="AA47" s="74">
        <v>0.6</v>
      </c>
      <c r="AB47" s="74"/>
      <c r="AC47" s="74"/>
      <c r="AD47" s="74"/>
      <c r="AE47" s="55"/>
      <c r="AF47" s="74"/>
      <c r="AG47" s="74"/>
      <c r="AH47" s="77"/>
      <c r="AI47" s="74"/>
      <c r="AJ47" s="74"/>
      <c r="AK47" s="74"/>
      <c r="AL47" s="55">
        <f t="shared" si="2"/>
        <v>0.9</v>
      </c>
      <c r="AM47" s="81" t="s">
        <v>287</v>
      </c>
      <c r="AN47" s="56" t="s">
        <v>288</v>
      </c>
    </row>
    <row r="48" s="2" customFormat="1" ht="220" customHeight="1" spans="1:40">
      <c r="A48" s="23">
        <v>41</v>
      </c>
      <c r="B48" s="28" t="s">
        <v>128</v>
      </c>
      <c r="C48" s="74"/>
      <c r="D48" s="74"/>
      <c r="E48" s="74"/>
      <c r="F48" s="74"/>
      <c r="G48" s="74"/>
      <c r="H48" s="74"/>
      <c r="I48" s="74">
        <v>0.3</v>
      </c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5"/>
      <c r="X48" s="74"/>
      <c r="Y48" s="74"/>
      <c r="Z48" s="77"/>
      <c r="AA48" s="74"/>
      <c r="AB48" s="74"/>
      <c r="AC48" s="74">
        <v>0.34</v>
      </c>
      <c r="AD48" s="74"/>
      <c r="AE48" s="55"/>
      <c r="AF48" s="74"/>
      <c r="AG48" s="74"/>
      <c r="AH48" s="77"/>
      <c r="AI48" s="74"/>
      <c r="AJ48" s="74"/>
      <c r="AK48" s="74"/>
      <c r="AL48" s="55">
        <f t="shared" si="2"/>
        <v>0.64</v>
      </c>
      <c r="AM48" s="81" t="s">
        <v>289</v>
      </c>
      <c r="AN48" s="82"/>
    </row>
    <row r="49" s="2" customFormat="1" ht="220" customHeight="1" spans="1:40">
      <c r="A49" s="23">
        <v>42</v>
      </c>
      <c r="B49" s="28" t="s">
        <v>130</v>
      </c>
      <c r="C49" s="74">
        <v>30</v>
      </c>
      <c r="D49" s="74">
        <v>0.675</v>
      </c>
      <c r="E49" s="74"/>
      <c r="F49" s="74"/>
      <c r="G49" s="74"/>
      <c r="H49" s="74"/>
      <c r="I49" s="74">
        <v>0.1</v>
      </c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5"/>
      <c r="X49" s="74"/>
      <c r="Y49" s="74"/>
      <c r="Z49" s="77"/>
      <c r="AA49" s="74">
        <v>0.4</v>
      </c>
      <c r="AB49" s="74">
        <v>0.2</v>
      </c>
      <c r="AC49" s="74"/>
      <c r="AD49" s="74"/>
      <c r="AE49" s="55"/>
      <c r="AF49" s="74"/>
      <c r="AG49" s="74"/>
      <c r="AH49" s="77"/>
      <c r="AI49" s="74"/>
      <c r="AJ49" s="74"/>
      <c r="AK49" s="74"/>
      <c r="AL49" s="55">
        <f t="shared" si="2"/>
        <v>1.375</v>
      </c>
      <c r="AM49" s="81" t="s">
        <v>290</v>
      </c>
      <c r="AN49" s="82"/>
    </row>
    <row r="50" s="2" customFormat="1" ht="220" customHeight="1" spans="1:40">
      <c r="A50" s="23">
        <v>43</v>
      </c>
      <c r="B50" s="28" t="s">
        <v>132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5"/>
      <c r="X50" s="74"/>
      <c r="Y50" s="74"/>
      <c r="Z50" s="77"/>
      <c r="AA50" s="74">
        <v>0.2</v>
      </c>
      <c r="AB50" s="74"/>
      <c r="AC50" s="74"/>
      <c r="AD50" s="74"/>
      <c r="AE50" s="55"/>
      <c r="AF50" s="74"/>
      <c r="AG50" s="74"/>
      <c r="AH50" s="77"/>
      <c r="AI50" s="74"/>
      <c r="AJ50" s="74"/>
      <c r="AK50" s="74"/>
      <c r="AL50" s="55">
        <f t="shared" si="2"/>
        <v>0.2</v>
      </c>
      <c r="AM50" s="81" t="s">
        <v>133</v>
      </c>
      <c r="AN50" s="82"/>
    </row>
    <row r="51" s="2" customFormat="1" ht="220" customHeight="1" spans="1:40">
      <c r="A51" s="23">
        <v>44</v>
      </c>
      <c r="B51" s="28" t="s">
        <v>134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5"/>
      <c r="X51" s="74"/>
      <c r="Y51" s="74"/>
      <c r="Z51" s="77"/>
      <c r="AA51" s="74"/>
      <c r="AB51" s="74"/>
      <c r="AC51" s="78">
        <f>0.5+0.5/7</f>
        <v>0.571428571428571</v>
      </c>
      <c r="AD51" s="74"/>
      <c r="AE51" s="55"/>
      <c r="AF51" s="74"/>
      <c r="AG51" s="74"/>
      <c r="AH51" s="77"/>
      <c r="AI51" s="74"/>
      <c r="AJ51" s="74"/>
      <c r="AK51" s="74"/>
      <c r="AL51" s="55">
        <f t="shared" si="2"/>
        <v>0.571428571428571</v>
      </c>
      <c r="AM51" s="81" t="s">
        <v>291</v>
      </c>
      <c r="AN51" s="82"/>
    </row>
    <row r="52" s="2" customFormat="1" ht="220" customHeight="1" spans="1:40">
      <c r="A52" s="23">
        <v>45</v>
      </c>
      <c r="B52" s="24" t="s">
        <v>136</v>
      </c>
      <c r="C52" s="74"/>
      <c r="D52" s="74"/>
      <c r="E52" s="74"/>
      <c r="F52" s="74"/>
      <c r="G52" s="74"/>
      <c r="H52" s="74"/>
      <c r="I52" s="74">
        <v>0.1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5"/>
      <c r="X52" s="74"/>
      <c r="Y52" s="74"/>
      <c r="Z52" s="77"/>
      <c r="AA52" s="74"/>
      <c r="AB52" s="74"/>
      <c r="AC52" s="74"/>
      <c r="AD52" s="74"/>
      <c r="AE52" s="55"/>
      <c r="AF52" s="74"/>
      <c r="AG52" s="74"/>
      <c r="AH52" s="77"/>
      <c r="AI52" s="74"/>
      <c r="AJ52" s="74"/>
      <c r="AK52" s="74"/>
      <c r="AL52" s="55">
        <f t="shared" si="2"/>
        <v>0.1</v>
      </c>
      <c r="AM52" s="81" t="s">
        <v>292</v>
      </c>
      <c r="AN52" s="82"/>
    </row>
    <row r="53" s="2" customFormat="1" ht="220" customHeight="1" spans="1:40">
      <c r="A53" s="23">
        <v>46</v>
      </c>
      <c r="B53" s="28" t="s">
        <v>138</v>
      </c>
      <c r="C53" s="74">
        <v>1</v>
      </c>
      <c r="D53" s="74">
        <v>18</v>
      </c>
      <c r="E53" s="74"/>
      <c r="F53" s="74"/>
      <c r="G53" s="74"/>
      <c r="H53" s="74"/>
      <c r="I53" s="74">
        <v>0.3</v>
      </c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5"/>
      <c r="X53" s="74"/>
      <c r="Y53" s="74"/>
      <c r="Z53" s="77"/>
      <c r="AA53" s="74"/>
      <c r="AB53" s="74"/>
      <c r="AC53" s="74"/>
      <c r="AD53" s="74"/>
      <c r="AE53" s="55"/>
      <c r="AF53" s="74"/>
      <c r="AG53" s="74"/>
      <c r="AH53" s="77"/>
      <c r="AI53" s="74"/>
      <c r="AJ53" s="74"/>
      <c r="AK53" s="74"/>
      <c r="AL53" s="55">
        <f t="shared" si="2"/>
        <v>18.3</v>
      </c>
      <c r="AM53" s="81" t="s">
        <v>139</v>
      </c>
      <c r="AN53" s="82"/>
    </row>
    <row r="54" s="2" customFormat="1" ht="220" customHeight="1" spans="1:40">
      <c r="A54" s="23">
        <v>47</v>
      </c>
      <c r="B54" s="28" t="s">
        <v>140</v>
      </c>
      <c r="C54" s="74"/>
      <c r="D54" s="74"/>
      <c r="E54" s="74"/>
      <c r="F54" s="74"/>
      <c r="G54" s="74"/>
      <c r="H54" s="74"/>
      <c r="I54" s="74">
        <v>0.2</v>
      </c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5"/>
      <c r="X54" s="74"/>
      <c r="Y54" s="74"/>
      <c r="Z54" s="77"/>
      <c r="AA54" s="74"/>
      <c r="AB54" s="74"/>
      <c r="AC54" s="74"/>
      <c r="AD54" s="74"/>
      <c r="AE54" s="55"/>
      <c r="AF54" s="74"/>
      <c r="AG54" s="74"/>
      <c r="AH54" s="77"/>
      <c r="AI54" s="74"/>
      <c r="AJ54" s="74"/>
      <c r="AK54" s="74"/>
      <c r="AL54" s="55">
        <f t="shared" si="2"/>
        <v>0.2</v>
      </c>
      <c r="AM54" s="81" t="s">
        <v>293</v>
      </c>
      <c r="AN54" s="82"/>
    </row>
    <row r="55" s="2" customFormat="1" ht="220" customHeight="1" spans="1:40">
      <c r="A55" s="23">
        <v>48</v>
      </c>
      <c r="B55" s="28" t="s">
        <v>142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5"/>
      <c r="X55" s="74"/>
      <c r="Y55" s="74"/>
      <c r="Z55" s="77"/>
      <c r="AA55" s="74">
        <v>0.2</v>
      </c>
      <c r="AB55" s="74"/>
      <c r="AC55" s="74"/>
      <c r="AD55" s="74"/>
      <c r="AE55" s="55"/>
      <c r="AF55" s="74"/>
      <c r="AG55" s="74"/>
      <c r="AH55" s="77"/>
      <c r="AI55" s="74"/>
      <c r="AJ55" s="74"/>
      <c r="AK55" s="74"/>
      <c r="AL55" s="55">
        <f t="shared" si="2"/>
        <v>0.2</v>
      </c>
      <c r="AM55" s="81" t="s">
        <v>143</v>
      </c>
      <c r="AN55" s="82"/>
    </row>
    <row r="56" s="2" customFormat="1" ht="220" customHeight="1" spans="1:40">
      <c r="A56" s="23">
        <v>49</v>
      </c>
      <c r="B56" s="28" t="s">
        <v>144</v>
      </c>
      <c r="C56" s="74"/>
      <c r="D56" s="74"/>
      <c r="E56" s="74"/>
      <c r="F56" s="74"/>
      <c r="G56" s="74"/>
      <c r="H56" s="74"/>
      <c r="I56" s="74">
        <v>0.1</v>
      </c>
      <c r="J56" s="74"/>
      <c r="K56" s="74"/>
      <c r="L56" s="74"/>
      <c r="M56" s="74">
        <v>0.2</v>
      </c>
      <c r="N56" s="74">
        <v>0.2</v>
      </c>
      <c r="O56" s="74"/>
      <c r="P56" s="74"/>
      <c r="Q56" s="74"/>
      <c r="R56" s="74"/>
      <c r="S56" s="74"/>
      <c r="T56" s="74"/>
      <c r="U56" s="74"/>
      <c r="V56" s="74"/>
      <c r="W56" s="75"/>
      <c r="X56" s="74"/>
      <c r="Y56" s="74"/>
      <c r="Z56" s="77"/>
      <c r="AA56" s="74"/>
      <c r="AB56" s="74"/>
      <c r="AC56" s="74"/>
      <c r="AD56" s="74"/>
      <c r="AE56" s="55"/>
      <c r="AF56" s="74"/>
      <c r="AG56" s="74"/>
      <c r="AH56" s="77"/>
      <c r="AI56" s="74"/>
      <c r="AJ56" s="74"/>
      <c r="AK56" s="74"/>
      <c r="AL56" s="55">
        <f t="shared" si="2"/>
        <v>0.5</v>
      </c>
      <c r="AM56" s="81" t="s">
        <v>145</v>
      </c>
      <c r="AN56" s="82"/>
    </row>
    <row r="57" s="2" customFormat="1" ht="220" customHeight="1" spans="1:40">
      <c r="A57" s="23">
        <v>50</v>
      </c>
      <c r="B57" s="28" t="s">
        <v>146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>
        <v>0.2</v>
      </c>
      <c r="N57" s="74"/>
      <c r="O57" s="74"/>
      <c r="P57" s="74"/>
      <c r="Q57" s="74"/>
      <c r="R57" s="74"/>
      <c r="S57" s="74"/>
      <c r="T57" s="74"/>
      <c r="U57" s="74"/>
      <c r="V57" s="74"/>
      <c r="W57" s="75"/>
      <c r="X57" s="74"/>
      <c r="Y57" s="74"/>
      <c r="Z57" s="77"/>
      <c r="AA57" s="74"/>
      <c r="AB57" s="74"/>
      <c r="AC57" s="74">
        <v>0.17</v>
      </c>
      <c r="AD57" s="74"/>
      <c r="AE57" s="55"/>
      <c r="AF57" s="74"/>
      <c r="AG57" s="74"/>
      <c r="AH57" s="77"/>
      <c r="AI57" s="74"/>
      <c r="AJ57" s="74"/>
      <c r="AK57" s="74"/>
      <c r="AL57" s="55">
        <f t="shared" si="2"/>
        <v>0.37</v>
      </c>
      <c r="AM57" s="81" t="s">
        <v>294</v>
      </c>
      <c r="AN57" s="82"/>
    </row>
    <row r="58" s="2" customFormat="1" ht="220" customHeight="1" spans="1:40">
      <c r="A58" s="23">
        <v>51</v>
      </c>
      <c r="B58" s="28" t="s">
        <v>148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5"/>
      <c r="X58" s="74"/>
      <c r="Y58" s="74"/>
      <c r="Z58" s="77">
        <v>0.3</v>
      </c>
      <c r="AA58" s="74"/>
      <c r="AB58" s="74"/>
      <c r="AC58" s="74"/>
      <c r="AD58" s="74"/>
      <c r="AE58" s="55"/>
      <c r="AF58" s="74"/>
      <c r="AG58" s="74"/>
      <c r="AH58" s="77"/>
      <c r="AI58" s="74"/>
      <c r="AJ58" s="74"/>
      <c r="AK58" s="74">
        <v>0.2</v>
      </c>
      <c r="AL58" s="55">
        <f t="shared" si="2"/>
        <v>0.5</v>
      </c>
      <c r="AM58" s="81" t="s">
        <v>149</v>
      </c>
      <c r="AN58" s="56" t="s">
        <v>295</v>
      </c>
    </row>
    <row r="59" s="2" customFormat="1" ht="220" customHeight="1" spans="1:40">
      <c r="A59" s="23">
        <v>52</v>
      </c>
      <c r="B59" s="28" t="s">
        <v>150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>
        <v>0.92</v>
      </c>
      <c r="V59" s="74"/>
      <c r="W59" s="75"/>
      <c r="X59" s="74"/>
      <c r="Y59" s="74"/>
      <c r="Z59" s="77"/>
      <c r="AA59" s="74"/>
      <c r="AB59" s="74"/>
      <c r="AC59" s="74"/>
      <c r="AD59" s="74"/>
      <c r="AE59" s="55"/>
      <c r="AF59" s="74"/>
      <c r="AG59" s="74"/>
      <c r="AH59" s="77"/>
      <c r="AI59" s="74"/>
      <c r="AJ59" s="74"/>
      <c r="AK59" s="74"/>
      <c r="AL59" s="55">
        <f t="shared" si="2"/>
        <v>0.92</v>
      </c>
      <c r="AM59" s="81" t="s">
        <v>296</v>
      </c>
      <c r="AN59" s="56" t="s">
        <v>297</v>
      </c>
    </row>
    <row r="60" s="2" customFormat="1" ht="220" customHeight="1" spans="1:40">
      <c r="A60" s="23">
        <v>53</v>
      </c>
      <c r="B60" s="28" t="s">
        <v>152</v>
      </c>
      <c r="C60" s="74"/>
      <c r="D60" s="74"/>
      <c r="E60" s="74"/>
      <c r="F60" s="74">
        <v>0.1</v>
      </c>
      <c r="G60" s="74"/>
      <c r="H60" s="74"/>
      <c r="I60" s="74">
        <v>0.1</v>
      </c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>
        <v>2</v>
      </c>
      <c r="W60" s="75"/>
      <c r="X60" s="74"/>
      <c r="Y60" s="74"/>
      <c r="Z60" s="77">
        <v>0.3</v>
      </c>
      <c r="AA60" s="74">
        <v>0.4</v>
      </c>
      <c r="AB60" s="74"/>
      <c r="AC60" s="74">
        <v>0.34</v>
      </c>
      <c r="AD60" s="74"/>
      <c r="AE60" s="55"/>
      <c r="AF60" s="74"/>
      <c r="AG60" s="74"/>
      <c r="AH60" s="77"/>
      <c r="AI60" s="74"/>
      <c r="AJ60" s="74"/>
      <c r="AK60" s="74"/>
      <c r="AL60" s="55">
        <f t="shared" si="2"/>
        <v>3.24</v>
      </c>
      <c r="AM60" s="81" t="s">
        <v>298</v>
      </c>
      <c r="AN60" s="56" t="s">
        <v>299</v>
      </c>
    </row>
    <row r="61" s="2" customFormat="1" ht="220" customHeight="1" spans="1:40">
      <c r="A61" s="23">
        <v>54</v>
      </c>
      <c r="B61" s="28" t="s">
        <v>154</v>
      </c>
      <c r="C61" s="74">
        <v>20</v>
      </c>
      <c r="D61" s="74">
        <v>0.675</v>
      </c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>
        <v>2.81</v>
      </c>
      <c r="V61" s="74"/>
      <c r="W61" s="75"/>
      <c r="X61" s="74"/>
      <c r="Y61" s="74"/>
      <c r="Z61" s="77"/>
      <c r="AA61" s="74"/>
      <c r="AB61" s="74"/>
      <c r="AC61" s="74">
        <v>0.34</v>
      </c>
      <c r="AD61" s="74"/>
      <c r="AE61" s="55"/>
      <c r="AF61" s="74"/>
      <c r="AG61" s="74"/>
      <c r="AH61" s="77"/>
      <c r="AI61" s="74"/>
      <c r="AJ61" s="74"/>
      <c r="AK61" s="74"/>
      <c r="AL61" s="55">
        <f t="shared" si="2"/>
        <v>3.825</v>
      </c>
      <c r="AM61" s="81" t="s">
        <v>155</v>
      </c>
      <c r="AN61" s="82"/>
    </row>
    <row r="62" s="2" customFormat="1" ht="220" customHeight="1" spans="1:40">
      <c r="A62" s="23">
        <v>55</v>
      </c>
      <c r="B62" s="28" t="s">
        <v>156</v>
      </c>
      <c r="C62" s="74"/>
      <c r="D62" s="74"/>
      <c r="E62" s="74">
        <v>0.5</v>
      </c>
      <c r="F62" s="74">
        <v>0.2</v>
      </c>
      <c r="G62" s="74"/>
      <c r="H62" s="74"/>
      <c r="I62" s="74">
        <v>0.2</v>
      </c>
      <c r="J62" s="74"/>
      <c r="K62" s="74"/>
      <c r="L62" s="74"/>
      <c r="M62" s="74">
        <v>0.2</v>
      </c>
      <c r="N62" s="74"/>
      <c r="O62" s="74"/>
      <c r="P62" s="74"/>
      <c r="Q62" s="74"/>
      <c r="R62" s="74"/>
      <c r="S62" s="74"/>
      <c r="T62" s="74"/>
      <c r="U62" s="74"/>
      <c r="V62" s="74">
        <v>0.54</v>
      </c>
      <c r="W62" s="74"/>
      <c r="X62" s="74"/>
      <c r="Y62" s="74"/>
      <c r="Z62" s="77"/>
      <c r="AA62" s="74"/>
      <c r="AB62" s="74"/>
      <c r="AC62" s="74"/>
      <c r="AD62" s="74"/>
      <c r="AE62" s="55"/>
      <c r="AF62" s="74"/>
      <c r="AG62" s="74"/>
      <c r="AH62" s="77"/>
      <c r="AI62" s="74"/>
      <c r="AJ62" s="74"/>
      <c r="AK62" s="74"/>
      <c r="AL62" s="55">
        <f t="shared" si="2"/>
        <v>1.64</v>
      </c>
      <c r="AM62" s="81" t="s">
        <v>300</v>
      </c>
      <c r="AN62" s="56" t="s">
        <v>301</v>
      </c>
    </row>
    <row r="63" s="2" customFormat="1" ht="409" customHeight="1" spans="1:40">
      <c r="A63" s="23">
        <v>56</v>
      </c>
      <c r="B63" s="28" t="s">
        <v>158</v>
      </c>
      <c r="C63" s="74">
        <v>4</v>
      </c>
      <c r="D63" s="74">
        <v>7.89450894</v>
      </c>
      <c r="E63" s="74">
        <v>0.6</v>
      </c>
      <c r="F63" s="74">
        <v>0.1</v>
      </c>
      <c r="G63" s="74"/>
      <c r="H63" s="74">
        <v>0.2</v>
      </c>
      <c r="I63" s="74"/>
      <c r="J63" s="74"/>
      <c r="K63" s="74"/>
      <c r="L63" s="74">
        <v>0.3</v>
      </c>
      <c r="M63" s="74">
        <v>0.6</v>
      </c>
      <c r="N63" s="74"/>
      <c r="O63" s="74"/>
      <c r="P63" s="74"/>
      <c r="Q63" s="74"/>
      <c r="R63" s="74">
        <v>1</v>
      </c>
      <c r="S63" s="74"/>
      <c r="T63" s="74"/>
      <c r="U63" s="74">
        <v>6.79</v>
      </c>
      <c r="V63" s="74">
        <v>1.47</v>
      </c>
      <c r="W63" s="75"/>
      <c r="X63" s="74">
        <v>0.9</v>
      </c>
      <c r="Y63" s="74"/>
      <c r="Z63" s="77">
        <v>0.6</v>
      </c>
      <c r="AA63" s="74">
        <v>0.2</v>
      </c>
      <c r="AB63" s="74"/>
      <c r="AC63" s="74">
        <v>1.5</v>
      </c>
      <c r="AD63" s="74"/>
      <c r="AE63" s="55">
        <v>0.9</v>
      </c>
      <c r="AF63" s="74"/>
      <c r="AG63" s="74"/>
      <c r="AH63" s="77"/>
      <c r="AI63" s="74"/>
      <c r="AJ63" s="74">
        <v>0.2</v>
      </c>
      <c r="AK63" s="74"/>
      <c r="AL63" s="55">
        <f t="shared" si="2"/>
        <v>23.25450894</v>
      </c>
      <c r="AM63" s="81" t="s">
        <v>302</v>
      </c>
      <c r="AN63" s="56" t="s">
        <v>303</v>
      </c>
    </row>
    <row r="64" s="2" customFormat="1" ht="220" customHeight="1" spans="1:40">
      <c r="A64" s="23">
        <v>57</v>
      </c>
      <c r="B64" s="28" t="s">
        <v>160</v>
      </c>
      <c r="C64" s="58"/>
      <c r="D64" s="58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>
        <v>5</v>
      </c>
      <c r="V64" s="74"/>
      <c r="W64" s="75"/>
      <c r="X64" s="74"/>
      <c r="Y64" s="74"/>
      <c r="Z64" s="77"/>
      <c r="AA64" s="74"/>
      <c r="AB64" s="74"/>
      <c r="AC64" s="74"/>
      <c r="AD64" s="74"/>
      <c r="AE64" s="55"/>
      <c r="AF64" s="74"/>
      <c r="AG64" s="74"/>
      <c r="AH64" s="77"/>
      <c r="AI64" s="74"/>
      <c r="AJ64" s="74"/>
      <c r="AK64" s="74"/>
      <c r="AL64" s="55">
        <f t="shared" si="2"/>
        <v>5</v>
      </c>
      <c r="AM64" s="81" t="s">
        <v>304</v>
      </c>
      <c r="AN64" s="82"/>
    </row>
    <row r="65" s="2" customFormat="1" ht="220" customHeight="1" spans="1:40">
      <c r="A65" s="23">
        <v>58</v>
      </c>
      <c r="B65" s="28" t="s">
        <v>162</v>
      </c>
      <c r="C65" s="74"/>
      <c r="D65" s="74"/>
      <c r="E65" s="74"/>
      <c r="F65" s="74">
        <v>0.1</v>
      </c>
      <c r="G65" s="74"/>
      <c r="H65" s="74"/>
      <c r="I65" s="74">
        <v>0.1</v>
      </c>
      <c r="J65" s="74"/>
      <c r="K65" s="74"/>
      <c r="L65" s="74"/>
      <c r="M65" s="74">
        <v>0.2</v>
      </c>
      <c r="N65" s="74"/>
      <c r="O65" s="74"/>
      <c r="P65" s="74"/>
      <c r="Q65" s="74"/>
      <c r="R65" s="74"/>
      <c r="S65" s="74"/>
      <c r="T65" s="74"/>
      <c r="U65" s="74"/>
      <c r="V65" s="74">
        <v>0.294</v>
      </c>
      <c r="W65" s="75"/>
      <c r="X65" s="74"/>
      <c r="Y65" s="74"/>
      <c r="Z65" s="77"/>
      <c r="AA65" s="74"/>
      <c r="AB65" s="74"/>
      <c r="AC65" s="74"/>
      <c r="AD65" s="74"/>
      <c r="AE65" s="55"/>
      <c r="AF65" s="74"/>
      <c r="AG65" s="74"/>
      <c r="AH65" s="77"/>
      <c r="AI65" s="74"/>
      <c r="AJ65" s="74"/>
      <c r="AK65" s="74"/>
      <c r="AL65" s="55">
        <f t="shared" si="2"/>
        <v>0.694</v>
      </c>
      <c r="AM65" s="81" t="s">
        <v>305</v>
      </c>
      <c r="AN65" s="56" t="s">
        <v>306</v>
      </c>
    </row>
    <row r="66" s="2" customFormat="1" ht="220" customHeight="1" spans="1:40">
      <c r="A66" s="23">
        <v>59</v>
      </c>
      <c r="B66" s="28" t="s">
        <v>164</v>
      </c>
      <c r="C66" s="74"/>
      <c r="D66" s="74"/>
      <c r="E66" s="74"/>
      <c r="F66" s="74"/>
      <c r="G66" s="74"/>
      <c r="H66" s="74"/>
      <c r="I66" s="74">
        <v>0.1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5"/>
      <c r="X66" s="74"/>
      <c r="Y66" s="74"/>
      <c r="Z66" s="77">
        <v>0.3</v>
      </c>
      <c r="AA66" s="74">
        <v>0.4</v>
      </c>
      <c r="AB66" s="74"/>
      <c r="AC66" s="78">
        <f>0.5+2*0.5/7</f>
        <v>0.642857142857143</v>
      </c>
      <c r="AD66" s="74"/>
      <c r="AE66" s="55"/>
      <c r="AF66" s="74"/>
      <c r="AG66" s="74"/>
      <c r="AH66" s="77"/>
      <c r="AI66" s="74"/>
      <c r="AJ66" s="74"/>
      <c r="AK66" s="74"/>
      <c r="AL66" s="55">
        <f t="shared" si="2"/>
        <v>1.44285714285714</v>
      </c>
      <c r="AM66" s="81" t="s">
        <v>307</v>
      </c>
      <c r="AN66" s="82"/>
    </row>
    <row r="67" s="2" customFormat="1" ht="220" customHeight="1" spans="1:40">
      <c r="A67" s="23">
        <v>60</v>
      </c>
      <c r="B67" s="28" t="s">
        <v>166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5"/>
      <c r="X67" s="74"/>
      <c r="Y67" s="74"/>
      <c r="Z67" s="77"/>
      <c r="AA67" s="74"/>
      <c r="AB67" s="74"/>
      <c r="AC67" s="74">
        <v>0.17</v>
      </c>
      <c r="AD67" s="74"/>
      <c r="AE67" s="55"/>
      <c r="AF67" s="74"/>
      <c r="AG67" s="74"/>
      <c r="AH67" s="77"/>
      <c r="AI67" s="74"/>
      <c r="AJ67" s="74"/>
      <c r="AK67" s="74"/>
      <c r="AL67" s="55">
        <f t="shared" si="2"/>
        <v>0.17</v>
      </c>
      <c r="AM67" s="81" t="s">
        <v>167</v>
      </c>
      <c r="AN67" s="82"/>
    </row>
    <row r="68" s="2" customFormat="1" ht="233" customHeight="1" spans="1:40">
      <c r="A68" s="23">
        <v>61</v>
      </c>
      <c r="B68" s="28" t="s">
        <v>168</v>
      </c>
      <c r="C68" s="74"/>
      <c r="D68" s="74"/>
      <c r="E68" s="74"/>
      <c r="F68" s="74"/>
      <c r="G68" s="74"/>
      <c r="H68" s="74"/>
      <c r="I68" s="74">
        <v>0.1</v>
      </c>
      <c r="J68" s="74"/>
      <c r="K68" s="74"/>
      <c r="L68" s="74"/>
      <c r="M68" s="74">
        <v>0.2</v>
      </c>
      <c r="N68" s="74"/>
      <c r="O68" s="74"/>
      <c r="P68" s="74"/>
      <c r="Q68" s="74"/>
      <c r="R68" s="74">
        <v>1</v>
      </c>
      <c r="S68" s="74"/>
      <c r="T68" s="74"/>
      <c r="U68" s="74"/>
      <c r="V68" s="74"/>
      <c r="W68" s="75"/>
      <c r="X68" s="74"/>
      <c r="Y68" s="74"/>
      <c r="Z68" s="77"/>
      <c r="AA68" s="74">
        <v>0.6</v>
      </c>
      <c r="AB68" s="74"/>
      <c r="AC68" s="74"/>
      <c r="AD68" s="74"/>
      <c r="AE68" s="55"/>
      <c r="AF68" s="74"/>
      <c r="AG68" s="74"/>
      <c r="AH68" s="77"/>
      <c r="AI68" s="74"/>
      <c r="AJ68" s="74">
        <v>0.2</v>
      </c>
      <c r="AK68" s="74"/>
      <c r="AL68" s="55">
        <f t="shared" si="2"/>
        <v>2.1</v>
      </c>
      <c r="AM68" s="81" t="s">
        <v>308</v>
      </c>
      <c r="AN68" s="82"/>
    </row>
    <row r="69" s="2" customFormat="1" ht="220" customHeight="1" spans="1:40">
      <c r="A69" s="23">
        <v>62</v>
      </c>
      <c r="B69" s="28" t="s">
        <v>170</v>
      </c>
      <c r="C69" s="74">
        <v>9</v>
      </c>
      <c r="D69" s="74">
        <v>9.2684139</v>
      </c>
      <c r="E69" s="74"/>
      <c r="F69" s="74"/>
      <c r="G69" s="74"/>
      <c r="H69" s="74"/>
      <c r="I69" s="74">
        <v>0.2</v>
      </c>
      <c r="J69" s="74"/>
      <c r="K69" s="74"/>
      <c r="L69" s="74"/>
      <c r="M69" s="74">
        <v>0.2</v>
      </c>
      <c r="N69" s="74"/>
      <c r="O69" s="74"/>
      <c r="P69" s="74"/>
      <c r="Q69" s="74"/>
      <c r="R69" s="74"/>
      <c r="S69" s="74"/>
      <c r="T69" s="74"/>
      <c r="U69" s="74"/>
      <c r="V69" s="74">
        <v>2</v>
      </c>
      <c r="W69" s="75"/>
      <c r="X69" s="74"/>
      <c r="Y69" s="74"/>
      <c r="Z69" s="77">
        <v>0.3</v>
      </c>
      <c r="AA69" s="74">
        <v>0.4</v>
      </c>
      <c r="AB69" s="74"/>
      <c r="AC69" s="74">
        <f>0.5+2*0.5/7</f>
        <v>0.642857142857143</v>
      </c>
      <c r="AD69" s="74"/>
      <c r="AE69" s="55"/>
      <c r="AF69" s="74"/>
      <c r="AG69" s="74"/>
      <c r="AH69" s="77"/>
      <c r="AI69" s="74"/>
      <c r="AJ69" s="74"/>
      <c r="AK69" s="74"/>
      <c r="AL69" s="55">
        <f t="shared" si="2"/>
        <v>13.0112710428571</v>
      </c>
      <c r="AM69" s="81" t="s">
        <v>309</v>
      </c>
      <c r="AN69" s="82" t="s">
        <v>310</v>
      </c>
    </row>
    <row r="70" s="2" customFormat="1" ht="220" customHeight="1" spans="1:40">
      <c r="A70" s="23">
        <v>63</v>
      </c>
      <c r="B70" s="28" t="s">
        <v>172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5"/>
      <c r="X70" s="74"/>
      <c r="Y70" s="74"/>
      <c r="Z70" s="77"/>
      <c r="AA70" s="74"/>
      <c r="AB70" s="74"/>
      <c r="AC70" s="74">
        <v>0.71</v>
      </c>
      <c r="AD70" s="74"/>
      <c r="AE70" s="55">
        <v>0.3</v>
      </c>
      <c r="AF70" s="74"/>
      <c r="AG70" s="74"/>
      <c r="AH70" s="77"/>
      <c r="AI70" s="74"/>
      <c r="AJ70" s="74"/>
      <c r="AK70" s="74"/>
      <c r="AL70" s="55">
        <f t="shared" si="2"/>
        <v>1.01</v>
      </c>
      <c r="AM70" s="81" t="s">
        <v>311</v>
      </c>
      <c r="AN70" s="56" t="s">
        <v>312</v>
      </c>
    </row>
    <row r="71" s="2" customFormat="1" ht="220" customHeight="1" spans="1:40">
      <c r="A71" s="23">
        <v>64</v>
      </c>
      <c r="B71" s="28" t="s">
        <v>174</v>
      </c>
      <c r="C71" s="74">
        <v>19</v>
      </c>
      <c r="D71" s="74">
        <v>1.125</v>
      </c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5"/>
      <c r="X71" s="74">
        <v>0.9</v>
      </c>
      <c r="Y71" s="74"/>
      <c r="Z71" s="77"/>
      <c r="AA71" s="74"/>
      <c r="AB71" s="74"/>
      <c r="AC71" s="74">
        <v>0.17</v>
      </c>
      <c r="AD71" s="74"/>
      <c r="AE71" s="55"/>
      <c r="AF71" s="74"/>
      <c r="AG71" s="74"/>
      <c r="AH71" s="77"/>
      <c r="AI71" s="74"/>
      <c r="AJ71" s="74"/>
      <c r="AK71" s="74"/>
      <c r="AL71" s="55">
        <f t="shared" ref="AL71:AL106" si="3">SUM(D71:AK71)</f>
        <v>2.195</v>
      </c>
      <c r="AM71" s="81" t="s">
        <v>313</v>
      </c>
      <c r="AN71" s="82"/>
    </row>
    <row r="72" s="2" customFormat="1" ht="220" customHeight="1" spans="1:40">
      <c r="A72" s="23">
        <v>65</v>
      </c>
      <c r="B72" s="28" t="s">
        <v>176</v>
      </c>
      <c r="C72" s="74"/>
      <c r="D72" s="74"/>
      <c r="E72" s="74"/>
      <c r="F72" s="74"/>
      <c r="G72" s="74"/>
      <c r="H72" s="74">
        <v>0.2</v>
      </c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5"/>
      <c r="X72" s="74"/>
      <c r="Y72" s="74"/>
      <c r="Z72" s="77">
        <v>0.3</v>
      </c>
      <c r="AA72" s="74">
        <v>0.4</v>
      </c>
      <c r="AB72" s="74"/>
      <c r="AC72" s="74"/>
      <c r="AD72" s="74"/>
      <c r="AE72" s="55"/>
      <c r="AF72" s="74"/>
      <c r="AG72" s="74"/>
      <c r="AH72" s="77"/>
      <c r="AI72" s="74"/>
      <c r="AJ72" s="74"/>
      <c r="AK72" s="74"/>
      <c r="AL72" s="55">
        <f t="shared" si="3"/>
        <v>0.9</v>
      </c>
      <c r="AM72" s="81" t="s">
        <v>314</v>
      </c>
      <c r="AN72" s="56" t="s">
        <v>315</v>
      </c>
    </row>
    <row r="73" s="2" customFormat="1" ht="220" customHeight="1" spans="1:40">
      <c r="A73" s="23">
        <v>66</v>
      </c>
      <c r="B73" s="28" t="s">
        <v>178</v>
      </c>
      <c r="C73" s="74"/>
      <c r="D73" s="74"/>
      <c r="E73" s="74"/>
      <c r="F73" s="74"/>
      <c r="G73" s="74"/>
      <c r="H73" s="74">
        <v>0.2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5"/>
      <c r="X73" s="74"/>
      <c r="Y73" s="74"/>
      <c r="Z73" s="77"/>
      <c r="AA73" s="74"/>
      <c r="AB73" s="74"/>
      <c r="AC73" s="74"/>
      <c r="AD73" s="74"/>
      <c r="AE73" s="55">
        <v>0.3</v>
      </c>
      <c r="AF73" s="74"/>
      <c r="AG73" s="74"/>
      <c r="AH73" s="77"/>
      <c r="AI73" s="74"/>
      <c r="AJ73" s="74"/>
      <c r="AK73" s="74"/>
      <c r="AL73" s="55">
        <f t="shared" si="3"/>
        <v>0.5</v>
      </c>
      <c r="AM73" s="81" t="s">
        <v>316</v>
      </c>
      <c r="AN73" s="82"/>
    </row>
    <row r="74" s="2" customFormat="1" ht="220" customHeight="1" spans="1:40">
      <c r="A74" s="23">
        <v>67</v>
      </c>
      <c r="B74" s="28" t="s">
        <v>317</v>
      </c>
      <c r="C74" s="74"/>
      <c r="D74" s="74"/>
      <c r="E74" s="74"/>
      <c r="F74" s="74">
        <v>0.2</v>
      </c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5"/>
      <c r="X74" s="74"/>
      <c r="Y74" s="74"/>
      <c r="Z74" s="77"/>
      <c r="AA74" s="74"/>
      <c r="AB74" s="74"/>
      <c r="AC74" s="74"/>
      <c r="AD74" s="74"/>
      <c r="AE74" s="55"/>
      <c r="AF74" s="74"/>
      <c r="AG74" s="74"/>
      <c r="AH74" s="77"/>
      <c r="AI74" s="74"/>
      <c r="AJ74" s="74"/>
      <c r="AK74" s="74"/>
      <c r="AL74" s="55">
        <f t="shared" si="3"/>
        <v>0.2</v>
      </c>
      <c r="AM74" s="81" t="s">
        <v>318</v>
      </c>
      <c r="AN74" s="56" t="s">
        <v>319</v>
      </c>
    </row>
    <row r="75" s="2" customFormat="1" ht="220" customHeight="1" spans="1:40">
      <c r="A75" s="23">
        <v>68</v>
      </c>
      <c r="B75" s="28" t="s">
        <v>180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>
        <v>0.2</v>
      </c>
      <c r="W75" s="75"/>
      <c r="X75" s="74"/>
      <c r="Y75" s="74"/>
      <c r="Z75" s="77"/>
      <c r="AA75" s="74"/>
      <c r="AB75" s="74"/>
      <c r="AC75" s="74"/>
      <c r="AD75" s="74"/>
      <c r="AE75" s="55"/>
      <c r="AF75" s="74"/>
      <c r="AG75" s="74"/>
      <c r="AH75" s="77"/>
      <c r="AI75" s="74"/>
      <c r="AJ75" s="74"/>
      <c r="AK75" s="74"/>
      <c r="AL75" s="55">
        <f t="shared" si="3"/>
        <v>0.2</v>
      </c>
      <c r="AM75" s="81" t="s">
        <v>320</v>
      </c>
      <c r="AN75" s="82"/>
    </row>
    <row r="76" s="2" customFormat="1" ht="220" customHeight="1" spans="1:40">
      <c r="A76" s="23">
        <v>69</v>
      </c>
      <c r="B76" s="28" t="s">
        <v>182</v>
      </c>
      <c r="C76" s="74"/>
      <c r="D76" s="74"/>
      <c r="E76" s="74"/>
      <c r="F76" s="74"/>
      <c r="G76" s="74"/>
      <c r="H76" s="74"/>
      <c r="I76" s="74">
        <v>0.1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5"/>
      <c r="X76" s="74"/>
      <c r="Y76" s="74"/>
      <c r="Z76" s="77"/>
      <c r="AA76" s="74"/>
      <c r="AB76" s="74"/>
      <c r="AC76" s="74"/>
      <c r="AD76" s="74"/>
      <c r="AE76" s="55"/>
      <c r="AF76" s="74"/>
      <c r="AG76" s="74"/>
      <c r="AH76" s="77"/>
      <c r="AI76" s="74"/>
      <c r="AJ76" s="74"/>
      <c r="AK76" s="74"/>
      <c r="AL76" s="55">
        <f t="shared" si="3"/>
        <v>0.1</v>
      </c>
      <c r="AM76" s="81" t="s">
        <v>321</v>
      </c>
      <c r="AN76" s="82"/>
    </row>
    <row r="77" s="2" customFormat="1" ht="220" customHeight="1" spans="1:40">
      <c r="A77" s="23">
        <v>70</v>
      </c>
      <c r="B77" s="28" t="s">
        <v>184</v>
      </c>
      <c r="C77" s="58"/>
      <c r="D77" s="58"/>
      <c r="E77" s="74"/>
      <c r="F77" s="74"/>
      <c r="G77" s="74"/>
      <c r="H77" s="74"/>
      <c r="I77" s="74">
        <v>0.2</v>
      </c>
      <c r="J77" s="74"/>
      <c r="K77" s="74"/>
      <c r="L77" s="74"/>
      <c r="M77" s="74">
        <v>0.2</v>
      </c>
      <c r="N77" s="74"/>
      <c r="O77" s="74"/>
      <c r="P77" s="74"/>
      <c r="Q77" s="74"/>
      <c r="R77" s="74">
        <v>1</v>
      </c>
      <c r="S77" s="74"/>
      <c r="T77" s="74"/>
      <c r="U77" s="74"/>
      <c r="V77" s="74">
        <v>0.0688</v>
      </c>
      <c r="W77" s="75"/>
      <c r="X77" s="74"/>
      <c r="Y77" s="74"/>
      <c r="Z77" s="77"/>
      <c r="AA77" s="74"/>
      <c r="AB77" s="74"/>
      <c r="AC77" s="78">
        <f>0.5+0.5/7</f>
        <v>0.571428571428571</v>
      </c>
      <c r="AD77" s="74"/>
      <c r="AE77" s="55"/>
      <c r="AF77" s="74"/>
      <c r="AG77" s="74"/>
      <c r="AH77" s="77"/>
      <c r="AI77" s="74"/>
      <c r="AJ77" s="74">
        <v>0.2</v>
      </c>
      <c r="AK77" s="74"/>
      <c r="AL77" s="55">
        <f t="shared" si="3"/>
        <v>2.24022857142857</v>
      </c>
      <c r="AM77" s="56" t="s">
        <v>322</v>
      </c>
      <c r="AN77" s="56" t="s">
        <v>323</v>
      </c>
    </row>
    <row r="78" s="2" customFormat="1" ht="220" customHeight="1" spans="1:40">
      <c r="A78" s="23">
        <v>71</v>
      </c>
      <c r="B78" s="28" t="s">
        <v>186</v>
      </c>
      <c r="C78" s="58">
        <v>5</v>
      </c>
      <c r="D78" s="58">
        <v>7.2058068</v>
      </c>
      <c r="E78" s="74"/>
      <c r="F78" s="74"/>
      <c r="G78" s="74"/>
      <c r="H78" s="74">
        <v>0.4</v>
      </c>
      <c r="I78" s="74">
        <v>0.4</v>
      </c>
      <c r="J78" s="74"/>
      <c r="K78" s="74"/>
      <c r="L78" s="74"/>
      <c r="M78" s="74">
        <v>0.4</v>
      </c>
      <c r="N78" s="74"/>
      <c r="O78" s="74"/>
      <c r="P78" s="74"/>
      <c r="Q78" s="74"/>
      <c r="R78" s="74">
        <v>1</v>
      </c>
      <c r="S78" s="74"/>
      <c r="T78" s="74"/>
      <c r="U78" s="74">
        <v>3.21</v>
      </c>
      <c r="V78" s="74">
        <v>2</v>
      </c>
      <c r="W78" s="75"/>
      <c r="X78" s="74"/>
      <c r="Y78" s="74"/>
      <c r="Z78" s="77"/>
      <c r="AA78" s="74">
        <v>0.6</v>
      </c>
      <c r="AB78" s="74"/>
      <c r="AC78" s="78">
        <f>0.5+2*0.5/7</f>
        <v>0.642857142857143</v>
      </c>
      <c r="AD78" s="74">
        <v>1</v>
      </c>
      <c r="AE78" s="55">
        <v>0.6</v>
      </c>
      <c r="AF78" s="74"/>
      <c r="AG78" s="74"/>
      <c r="AH78" s="77">
        <v>4</v>
      </c>
      <c r="AI78" s="74"/>
      <c r="AJ78" s="74"/>
      <c r="AK78" s="74"/>
      <c r="AL78" s="55">
        <f t="shared" si="3"/>
        <v>21.4586639428571</v>
      </c>
      <c r="AM78" s="56" t="s">
        <v>324</v>
      </c>
      <c r="AN78" s="56" t="s">
        <v>325</v>
      </c>
    </row>
    <row r="79" s="2" customFormat="1" ht="220" customHeight="1" spans="1:40">
      <c r="A79" s="23">
        <v>72</v>
      </c>
      <c r="B79" s="28" t="s">
        <v>326</v>
      </c>
      <c r="C79" s="58"/>
      <c r="D79" s="58"/>
      <c r="E79" s="74"/>
      <c r="F79" s="74"/>
      <c r="G79" s="74"/>
      <c r="H79" s="74"/>
      <c r="I79" s="74">
        <v>0.1</v>
      </c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5"/>
      <c r="X79" s="74"/>
      <c r="Y79" s="74"/>
      <c r="Z79" s="77"/>
      <c r="AA79" s="74"/>
      <c r="AB79" s="74"/>
      <c r="AC79" s="74"/>
      <c r="AD79" s="74"/>
      <c r="AE79" s="55"/>
      <c r="AF79" s="74"/>
      <c r="AG79" s="74"/>
      <c r="AH79" s="77"/>
      <c r="AI79" s="74"/>
      <c r="AJ79" s="74"/>
      <c r="AK79" s="74"/>
      <c r="AL79" s="55">
        <f t="shared" si="3"/>
        <v>0.1</v>
      </c>
      <c r="AM79" s="56" t="s">
        <v>327</v>
      </c>
      <c r="AN79" s="82"/>
    </row>
    <row r="80" s="2" customFormat="1" ht="220" customHeight="1" spans="1:40">
      <c r="A80" s="23">
        <v>73</v>
      </c>
      <c r="B80" s="28" t="s">
        <v>188</v>
      </c>
      <c r="C80" s="58">
        <v>7</v>
      </c>
      <c r="D80" s="58">
        <v>2.84389326</v>
      </c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>
        <v>0.027</v>
      </c>
      <c r="W80" s="75"/>
      <c r="X80" s="74"/>
      <c r="Y80" s="74"/>
      <c r="Z80" s="77"/>
      <c r="AA80" s="74">
        <v>0.2</v>
      </c>
      <c r="AB80" s="74">
        <v>0.2</v>
      </c>
      <c r="AC80" s="74"/>
      <c r="AD80" s="74"/>
      <c r="AE80" s="55"/>
      <c r="AF80" s="74"/>
      <c r="AG80" s="74"/>
      <c r="AH80" s="77"/>
      <c r="AI80" s="74"/>
      <c r="AJ80" s="74"/>
      <c r="AK80" s="74"/>
      <c r="AL80" s="55">
        <f t="shared" si="3"/>
        <v>3.27089326</v>
      </c>
      <c r="AM80" s="56" t="s">
        <v>328</v>
      </c>
      <c r="AN80" s="56" t="s">
        <v>329</v>
      </c>
    </row>
    <row r="81" s="2" customFormat="1" ht="220" customHeight="1" spans="1:40">
      <c r="A81" s="23">
        <v>74</v>
      </c>
      <c r="B81" s="28" t="s">
        <v>190</v>
      </c>
      <c r="C81" s="58"/>
      <c r="D81" s="58"/>
      <c r="E81" s="74"/>
      <c r="F81" s="74"/>
      <c r="G81" s="74"/>
      <c r="H81" s="74"/>
      <c r="I81" s="74">
        <v>0.1</v>
      </c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5"/>
      <c r="X81" s="74"/>
      <c r="Y81" s="74"/>
      <c r="Z81" s="77"/>
      <c r="AA81" s="74"/>
      <c r="AB81" s="74"/>
      <c r="AC81" s="74"/>
      <c r="AD81" s="74"/>
      <c r="AE81" s="55"/>
      <c r="AF81" s="74"/>
      <c r="AG81" s="74"/>
      <c r="AH81" s="77"/>
      <c r="AI81" s="74"/>
      <c r="AJ81" s="74"/>
      <c r="AK81" s="74"/>
      <c r="AL81" s="55">
        <f t="shared" si="3"/>
        <v>0.1</v>
      </c>
      <c r="AM81" s="56" t="s">
        <v>191</v>
      </c>
      <c r="AN81" s="82"/>
    </row>
    <row r="82" s="2" customFormat="1" ht="220" customHeight="1" spans="1:40">
      <c r="A82" s="23">
        <v>75</v>
      </c>
      <c r="B82" s="28" t="s">
        <v>192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86"/>
      <c r="Y82" s="58"/>
      <c r="Z82" s="58"/>
      <c r="AA82" s="86"/>
      <c r="AB82" s="86"/>
      <c r="AC82" s="58"/>
      <c r="AD82" s="58"/>
      <c r="AE82" s="58">
        <v>0.3</v>
      </c>
      <c r="AF82" s="58"/>
      <c r="AG82" s="58"/>
      <c r="AH82" s="58"/>
      <c r="AI82" s="58"/>
      <c r="AJ82" s="87"/>
      <c r="AK82" s="87"/>
      <c r="AL82" s="55">
        <f t="shared" si="3"/>
        <v>0.3</v>
      </c>
      <c r="AM82" s="56" t="s">
        <v>330</v>
      </c>
      <c r="AN82" s="82"/>
    </row>
    <row r="83" s="2" customFormat="1" ht="220" customHeight="1" spans="1:40">
      <c r="A83" s="23">
        <v>76</v>
      </c>
      <c r="B83" s="28" t="s">
        <v>194</v>
      </c>
      <c r="C83" s="58"/>
      <c r="D83" s="58"/>
      <c r="E83" s="58"/>
      <c r="F83" s="58">
        <v>0.1</v>
      </c>
      <c r="G83" s="58"/>
      <c r="H83" s="58"/>
      <c r="I83" s="58">
        <v>0.1</v>
      </c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86"/>
      <c r="Y83" s="58"/>
      <c r="Z83" s="58"/>
      <c r="AA83" s="86"/>
      <c r="AB83" s="86"/>
      <c r="AC83" s="58"/>
      <c r="AD83" s="58"/>
      <c r="AE83" s="58"/>
      <c r="AF83" s="58"/>
      <c r="AG83" s="58"/>
      <c r="AH83" s="58"/>
      <c r="AI83" s="58"/>
      <c r="AJ83" s="87"/>
      <c r="AK83" s="87"/>
      <c r="AL83" s="55">
        <f t="shared" si="3"/>
        <v>0.2</v>
      </c>
      <c r="AM83" s="56" t="s">
        <v>331</v>
      </c>
      <c r="AN83" s="56" t="s">
        <v>332</v>
      </c>
    </row>
    <row r="84" s="2" customFormat="1" ht="220" customHeight="1" spans="1:40">
      <c r="A84" s="23">
        <v>77</v>
      </c>
      <c r="B84" s="28" t="s">
        <v>196</v>
      </c>
      <c r="C84" s="58"/>
      <c r="D84" s="58"/>
      <c r="E84" s="58"/>
      <c r="F84" s="58"/>
      <c r="G84" s="58"/>
      <c r="H84" s="58"/>
      <c r="I84" s="58">
        <v>0.2</v>
      </c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86"/>
      <c r="Y84" s="58"/>
      <c r="Z84" s="58"/>
      <c r="AA84" s="86"/>
      <c r="AB84" s="86"/>
      <c r="AC84" s="58"/>
      <c r="AD84" s="58"/>
      <c r="AE84" s="58"/>
      <c r="AF84" s="58"/>
      <c r="AG84" s="58"/>
      <c r="AH84" s="58"/>
      <c r="AI84" s="58"/>
      <c r="AJ84" s="87"/>
      <c r="AK84" s="87"/>
      <c r="AL84" s="55">
        <f t="shared" si="3"/>
        <v>0.2</v>
      </c>
      <c r="AM84" s="56" t="s">
        <v>333</v>
      </c>
      <c r="AN84" s="82"/>
    </row>
    <row r="85" s="2" customFormat="1" ht="220" customHeight="1" spans="1:40">
      <c r="A85" s="23">
        <v>78</v>
      </c>
      <c r="B85" s="43" t="s">
        <v>198</v>
      </c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86"/>
      <c r="Y85" s="58"/>
      <c r="Z85" s="58"/>
      <c r="AA85" s="86"/>
      <c r="AB85" s="86"/>
      <c r="AC85" s="58"/>
      <c r="AD85" s="58"/>
      <c r="AE85" s="58">
        <v>0.3</v>
      </c>
      <c r="AF85" s="58"/>
      <c r="AG85" s="58"/>
      <c r="AH85" s="58"/>
      <c r="AI85" s="58"/>
      <c r="AJ85" s="87"/>
      <c r="AK85" s="87"/>
      <c r="AL85" s="55">
        <f t="shared" si="3"/>
        <v>0.3</v>
      </c>
      <c r="AM85" s="56" t="s">
        <v>199</v>
      </c>
      <c r="AN85" s="82"/>
    </row>
    <row r="86" s="2" customFormat="1" ht="220" customHeight="1" spans="1:40">
      <c r="A86" s="23">
        <v>79</v>
      </c>
      <c r="B86" s="28" t="s">
        <v>200</v>
      </c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86"/>
      <c r="Y86" s="58"/>
      <c r="Z86" s="58"/>
      <c r="AA86" s="86">
        <v>0.4</v>
      </c>
      <c r="AB86" s="86"/>
      <c r="AC86" s="58"/>
      <c r="AD86" s="58"/>
      <c r="AE86" s="58"/>
      <c r="AF86" s="58"/>
      <c r="AG86" s="58"/>
      <c r="AH86" s="58"/>
      <c r="AI86" s="58"/>
      <c r="AJ86" s="87"/>
      <c r="AK86" s="87"/>
      <c r="AL86" s="55">
        <f t="shared" si="3"/>
        <v>0.4</v>
      </c>
      <c r="AM86" s="56" t="s">
        <v>334</v>
      </c>
      <c r="AN86" s="82"/>
    </row>
    <row r="87" s="2" customFormat="1" ht="220" customHeight="1" spans="1:40">
      <c r="A87" s="23">
        <v>80</v>
      </c>
      <c r="B87" s="28" t="s">
        <v>202</v>
      </c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86">
        <v>0.3</v>
      </c>
      <c r="Y87" s="58"/>
      <c r="Z87" s="58"/>
      <c r="AA87" s="86"/>
      <c r="AB87" s="86"/>
      <c r="AC87" s="58"/>
      <c r="AD87" s="58"/>
      <c r="AE87" s="58"/>
      <c r="AF87" s="58"/>
      <c r="AG87" s="58"/>
      <c r="AH87" s="58"/>
      <c r="AI87" s="58"/>
      <c r="AJ87" s="87"/>
      <c r="AK87" s="87"/>
      <c r="AL87" s="55">
        <f t="shared" si="3"/>
        <v>0.3</v>
      </c>
      <c r="AM87" s="56" t="s">
        <v>203</v>
      </c>
      <c r="AN87" s="82"/>
    </row>
    <row r="88" s="2" customFormat="1" ht="220" customHeight="1" spans="1:40">
      <c r="A88" s="23">
        <v>81</v>
      </c>
      <c r="B88" s="28" t="s">
        <v>204</v>
      </c>
      <c r="C88" s="58">
        <v>50</v>
      </c>
      <c r="D88" s="58">
        <v>1.125</v>
      </c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86">
        <v>0.3</v>
      </c>
      <c r="Y88" s="58"/>
      <c r="Z88" s="58"/>
      <c r="AA88" s="86"/>
      <c r="AB88" s="86"/>
      <c r="AC88" s="58"/>
      <c r="AD88" s="58"/>
      <c r="AE88" s="58"/>
      <c r="AF88" s="58"/>
      <c r="AG88" s="58"/>
      <c r="AH88" s="58"/>
      <c r="AI88" s="58"/>
      <c r="AJ88" s="87"/>
      <c r="AK88" s="87"/>
      <c r="AL88" s="55">
        <f t="shared" si="3"/>
        <v>1.425</v>
      </c>
      <c r="AM88" s="56" t="s">
        <v>335</v>
      </c>
      <c r="AN88" s="56" t="s">
        <v>336</v>
      </c>
    </row>
    <row r="89" s="2" customFormat="1" ht="220" customHeight="1" spans="1:40">
      <c r="A89" s="23">
        <v>82</v>
      </c>
      <c r="B89" s="28" t="s">
        <v>206</v>
      </c>
      <c r="C89" s="58">
        <v>45</v>
      </c>
      <c r="D89" s="58">
        <v>0.675</v>
      </c>
      <c r="E89" s="58"/>
      <c r="F89" s="58"/>
      <c r="G89" s="58"/>
      <c r="H89" s="58"/>
      <c r="I89" s="58">
        <v>0.4</v>
      </c>
      <c r="J89" s="58"/>
      <c r="K89" s="58"/>
      <c r="L89" s="58"/>
      <c r="M89" s="58">
        <v>0.2</v>
      </c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86"/>
      <c r="Y89" s="58"/>
      <c r="Z89" s="58"/>
      <c r="AA89" s="86">
        <v>0.4</v>
      </c>
      <c r="AB89" s="86"/>
      <c r="AC89" s="54">
        <f>0.5+(8-3)*0.5/7</f>
        <v>0.857142857142857</v>
      </c>
      <c r="AD89" s="58"/>
      <c r="AE89" s="58">
        <v>0.3</v>
      </c>
      <c r="AF89" s="58"/>
      <c r="AG89" s="58"/>
      <c r="AH89" s="58"/>
      <c r="AI89" s="58"/>
      <c r="AJ89" s="87">
        <v>0.2</v>
      </c>
      <c r="AK89" s="87"/>
      <c r="AL89" s="55">
        <f t="shared" si="3"/>
        <v>3.03214285714286</v>
      </c>
      <c r="AM89" s="56" t="s">
        <v>337</v>
      </c>
      <c r="AN89" s="56" t="s">
        <v>338</v>
      </c>
    </row>
    <row r="90" s="2" customFormat="1" ht="220" customHeight="1" spans="1:40">
      <c r="A90" s="23">
        <v>83</v>
      </c>
      <c r="B90" s="28" t="s">
        <v>208</v>
      </c>
      <c r="C90" s="58">
        <v>32</v>
      </c>
      <c r="D90" s="58">
        <v>2.4146988</v>
      </c>
      <c r="E90" s="58"/>
      <c r="F90" s="58"/>
      <c r="G90" s="58"/>
      <c r="H90" s="58">
        <v>0.2</v>
      </c>
      <c r="I90" s="58">
        <v>0.1</v>
      </c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86"/>
      <c r="Y90" s="58"/>
      <c r="Z90" s="58"/>
      <c r="AA90" s="86">
        <v>0.2</v>
      </c>
      <c r="AB90" s="86"/>
      <c r="AC90" s="54">
        <f>0.5+(6-3)*0.5/7</f>
        <v>0.714285714285714</v>
      </c>
      <c r="AD90" s="58"/>
      <c r="AE90" s="58">
        <v>0.6</v>
      </c>
      <c r="AF90" s="58"/>
      <c r="AG90" s="58"/>
      <c r="AH90" s="58"/>
      <c r="AI90" s="58"/>
      <c r="AJ90" s="87"/>
      <c r="AK90" s="87"/>
      <c r="AL90" s="55">
        <f t="shared" si="3"/>
        <v>4.22898451428571</v>
      </c>
      <c r="AM90" s="56" t="s">
        <v>339</v>
      </c>
      <c r="AN90" s="56" t="s">
        <v>340</v>
      </c>
    </row>
    <row r="91" s="2" customFormat="1" ht="220" customHeight="1" spans="1:40">
      <c r="A91" s="23">
        <v>84</v>
      </c>
      <c r="B91" s="28" t="s">
        <v>210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86"/>
      <c r="Y91" s="58"/>
      <c r="Z91" s="58">
        <v>0.3</v>
      </c>
      <c r="AA91" s="86"/>
      <c r="AB91" s="86"/>
      <c r="AC91" s="58"/>
      <c r="AD91" s="58"/>
      <c r="AE91" s="58"/>
      <c r="AF91" s="58"/>
      <c r="AG91" s="58"/>
      <c r="AH91" s="58"/>
      <c r="AI91" s="58"/>
      <c r="AJ91" s="87"/>
      <c r="AK91" s="87"/>
      <c r="AL91" s="55">
        <f t="shared" si="3"/>
        <v>0.3</v>
      </c>
      <c r="AM91" s="56" t="s">
        <v>211</v>
      </c>
      <c r="AN91" s="82"/>
    </row>
    <row r="92" s="2" customFormat="1" ht="220" customHeight="1" spans="1:40">
      <c r="A92" s="23">
        <v>85</v>
      </c>
      <c r="B92" s="28" t="s">
        <v>212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86"/>
      <c r="Y92" s="58"/>
      <c r="Z92" s="58">
        <v>0.3</v>
      </c>
      <c r="AA92" s="86"/>
      <c r="AB92" s="86"/>
      <c r="AC92" s="58"/>
      <c r="AD92" s="58"/>
      <c r="AE92" s="58"/>
      <c r="AF92" s="58"/>
      <c r="AG92" s="58"/>
      <c r="AH92" s="58"/>
      <c r="AI92" s="58"/>
      <c r="AJ92" s="87"/>
      <c r="AK92" s="87"/>
      <c r="AL92" s="55">
        <f t="shared" si="3"/>
        <v>0.3</v>
      </c>
      <c r="AM92" s="56" t="s">
        <v>213</v>
      </c>
      <c r="AN92" s="82"/>
    </row>
    <row r="93" s="2" customFormat="1" ht="220" customHeight="1" spans="1:40">
      <c r="A93" s="23">
        <v>86</v>
      </c>
      <c r="B93" s="28" t="s">
        <v>214</v>
      </c>
      <c r="C93" s="58">
        <v>40</v>
      </c>
      <c r="D93" s="58">
        <v>0.675</v>
      </c>
      <c r="E93" s="58"/>
      <c r="F93" s="58"/>
      <c r="G93" s="58"/>
      <c r="H93" s="58"/>
      <c r="I93" s="58"/>
      <c r="J93" s="58"/>
      <c r="K93" s="58"/>
      <c r="L93" s="58"/>
      <c r="M93" s="58"/>
      <c r="N93" s="58">
        <v>0.2</v>
      </c>
      <c r="O93" s="58"/>
      <c r="P93" s="58"/>
      <c r="Q93" s="58"/>
      <c r="R93" s="58"/>
      <c r="S93" s="58"/>
      <c r="T93" s="58"/>
      <c r="U93" s="58"/>
      <c r="V93" s="58"/>
      <c r="W93" s="58"/>
      <c r="X93" s="86"/>
      <c r="Y93" s="58"/>
      <c r="Z93" s="58">
        <v>0.3</v>
      </c>
      <c r="AA93" s="86">
        <v>0.2</v>
      </c>
      <c r="AB93" s="86"/>
      <c r="AC93" s="58"/>
      <c r="AD93" s="58"/>
      <c r="AE93" s="58"/>
      <c r="AF93" s="58"/>
      <c r="AG93" s="58"/>
      <c r="AH93" s="58"/>
      <c r="AI93" s="58"/>
      <c r="AJ93" s="87"/>
      <c r="AK93" s="87"/>
      <c r="AL93" s="55">
        <f t="shared" si="3"/>
        <v>1.375</v>
      </c>
      <c r="AM93" s="56" t="s">
        <v>341</v>
      </c>
      <c r="AN93" s="82"/>
    </row>
    <row r="94" s="2" customFormat="1" ht="220" customHeight="1" spans="1:40">
      <c r="A94" s="23">
        <v>87</v>
      </c>
      <c r="B94" s="28" t="s">
        <v>216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86"/>
      <c r="Y94" s="58"/>
      <c r="Z94" s="58">
        <v>0.3</v>
      </c>
      <c r="AA94" s="86"/>
      <c r="AB94" s="86"/>
      <c r="AC94" s="58"/>
      <c r="AD94" s="58"/>
      <c r="AE94" s="58"/>
      <c r="AF94" s="58"/>
      <c r="AG94" s="58"/>
      <c r="AH94" s="58"/>
      <c r="AI94" s="58"/>
      <c r="AJ94" s="87"/>
      <c r="AK94" s="87"/>
      <c r="AL94" s="55">
        <f t="shared" si="3"/>
        <v>0.3</v>
      </c>
      <c r="AM94" s="56" t="s">
        <v>342</v>
      </c>
      <c r="AN94" s="82"/>
    </row>
    <row r="95" s="2" customFormat="1" ht="220" customHeight="1" spans="1:40">
      <c r="A95" s="23">
        <v>88</v>
      </c>
      <c r="B95" s="28" t="s">
        <v>218</v>
      </c>
      <c r="C95" s="58">
        <v>23</v>
      </c>
      <c r="D95" s="58">
        <v>0.675</v>
      </c>
      <c r="E95" s="58"/>
      <c r="F95" s="58"/>
      <c r="G95" s="58"/>
      <c r="H95" s="58">
        <v>0.8</v>
      </c>
      <c r="I95" s="58"/>
      <c r="J95" s="58"/>
      <c r="K95" s="58"/>
      <c r="L95" s="58"/>
      <c r="M95" s="58">
        <v>0.2</v>
      </c>
      <c r="N95" s="58">
        <v>0.2</v>
      </c>
      <c r="O95" s="58"/>
      <c r="P95" s="58"/>
      <c r="Q95" s="58"/>
      <c r="R95" s="58"/>
      <c r="S95" s="58"/>
      <c r="T95" s="58"/>
      <c r="U95" s="58"/>
      <c r="V95" s="58"/>
      <c r="W95" s="58"/>
      <c r="X95" s="86">
        <v>0.3</v>
      </c>
      <c r="Y95" s="58"/>
      <c r="Z95" s="58">
        <v>0.3</v>
      </c>
      <c r="AA95" s="86"/>
      <c r="AB95" s="86"/>
      <c r="AC95" s="58"/>
      <c r="AD95" s="58"/>
      <c r="AE95" s="58"/>
      <c r="AF95" s="58"/>
      <c r="AG95" s="58"/>
      <c r="AH95" s="58"/>
      <c r="AI95" s="58"/>
      <c r="AJ95" s="87"/>
      <c r="AK95" s="87"/>
      <c r="AL95" s="55">
        <f t="shared" si="3"/>
        <v>2.475</v>
      </c>
      <c r="AM95" s="56" t="s">
        <v>343</v>
      </c>
      <c r="AN95" s="56" t="s">
        <v>344</v>
      </c>
    </row>
    <row r="96" s="2" customFormat="1" ht="220" customHeight="1" spans="1:40">
      <c r="A96" s="23">
        <v>89</v>
      </c>
      <c r="B96" s="28" t="s">
        <v>220</v>
      </c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86">
        <v>0.6</v>
      </c>
      <c r="Y96" s="58"/>
      <c r="Z96" s="58"/>
      <c r="AA96" s="86"/>
      <c r="AB96" s="86"/>
      <c r="AC96" s="58"/>
      <c r="AD96" s="58"/>
      <c r="AE96" s="58"/>
      <c r="AF96" s="58"/>
      <c r="AG96" s="58"/>
      <c r="AH96" s="58"/>
      <c r="AI96" s="58"/>
      <c r="AJ96" s="87"/>
      <c r="AK96" s="87"/>
      <c r="AL96" s="55">
        <f t="shared" si="3"/>
        <v>0.6</v>
      </c>
      <c r="AM96" s="56" t="s">
        <v>345</v>
      </c>
      <c r="AN96" s="56" t="s">
        <v>346</v>
      </c>
    </row>
    <row r="97" s="2" customFormat="1" ht="220" customHeight="1" spans="1:40">
      <c r="A97" s="23">
        <v>90</v>
      </c>
      <c r="B97" s="28" t="s">
        <v>222</v>
      </c>
      <c r="C97" s="58"/>
      <c r="D97" s="58"/>
      <c r="E97" s="58"/>
      <c r="F97" s="58"/>
      <c r="G97" s="58"/>
      <c r="H97" s="58"/>
      <c r="I97" s="58">
        <v>0.3</v>
      </c>
      <c r="J97" s="58"/>
      <c r="K97" s="58"/>
      <c r="L97" s="58"/>
      <c r="M97" s="58">
        <v>0.4</v>
      </c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86"/>
      <c r="Y97" s="58"/>
      <c r="Z97" s="58">
        <v>0.3</v>
      </c>
      <c r="AA97" s="86"/>
      <c r="AB97" s="86"/>
      <c r="AC97" s="54">
        <f>0.5+2*0.5/7</f>
        <v>0.642857142857143</v>
      </c>
      <c r="AD97" s="58"/>
      <c r="AE97" s="58"/>
      <c r="AF97" s="58"/>
      <c r="AG97" s="58"/>
      <c r="AH97" s="58"/>
      <c r="AI97" s="58"/>
      <c r="AJ97" s="87"/>
      <c r="AK97" s="87"/>
      <c r="AL97" s="55">
        <f t="shared" si="3"/>
        <v>1.64285714285714</v>
      </c>
      <c r="AM97" s="56" t="s">
        <v>347</v>
      </c>
      <c r="AN97" s="56" t="s">
        <v>348</v>
      </c>
    </row>
    <row r="98" s="2" customFormat="1" ht="220" customHeight="1" spans="1:40">
      <c r="A98" s="23">
        <v>91</v>
      </c>
      <c r="B98" s="28" t="s">
        <v>224</v>
      </c>
      <c r="C98" s="58">
        <v>3</v>
      </c>
      <c r="D98" s="58">
        <v>16.4568732</v>
      </c>
      <c r="E98" s="58">
        <v>1.1</v>
      </c>
      <c r="F98" s="58">
        <v>0.1</v>
      </c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86">
        <v>0.6</v>
      </c>
      <c r="Y98" s="58"/>
      <c r="Z98" s="58"/>
      <c r="AA98" s="86"/>
      <c r="AB98" s="86"/>
      <c r="AC98" s="58">
        <v>1.5</v>
      </c>
      <c r="AD98" s="58"/>
      <c r="AE98" s="58"/>
      <c r="AF98" s="58"/>
      <c r="AG98" s="58"/>
      <c r="AH98" s="58"/>
      <c r="AI98" s="58"/>
      <c r="AJ98" s="87"/>
      <c r="AK98" s="87"/>
      <c r="AL98" s="55">
        <f t="shared" si="3"/>
        <v>19.7568732</v>
      </c>
      <c r="AM98" s="56" t="s">
        <v>349</v>
      </c>
      <c r="AN98" s="56" t="s">
        <v>350</v>
      </c>
    </row>
    <row r="99" s="2" customFormat="1" ht="220" customHeight="1" spans="1:40">
      <c r="A99" s="23">
        <v>92</v>
      </c>
      <c r="B99" s="28" t="s">
        <v>226</v>
      </c>
      <c r="C99" s="58"/>
      <c r="D99" s="58"/>
      <c r="E99" s="58">
        <v>0.3</v>
      </c>
      <c r="F99" s="58"/>
      <c r="G99" s="58"/>
      <c r="H99" s="58">
        <v>0.2</v>
      </c>
      <c r="I99" s="58">
        <v>0.1</v>
      </c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>
        <v>1.65</v>
      </c>
      <c r="W99" s="58"/>
      <c r="X99" s="86"/>
      <c r="Y99" s="58"/>
      <c r="Z99" s="58"/>
      <c r="AA99" s="86"/>
      <c r="AB99" s="86"/>
      <c r="AC99" s="58">
        <v>1.5</v>
      </c>
      <c r="AD99" s="58"/>
      <c r="AE99" s="58"/>
      <c r="AF99" s="58"/>
      <c r="AG99" s="58"/>
      <c r="AH99" s="58"/>
      <c r="AI99" s="58"/>
      <c r="AJ99" s="87"/>
      <c r="AK99" s="87"/>
      <c r="AL99" s="55">
        <f t="shared" si="3"/>
        <v>3.75</v>
      </c>
      <c r="AM99" s="56" t="s">
        <v>351</v>
      </c>
      <c r="AN99" s="56" t="s">
        <v>352</v>
      </c>
    </row>
    <row r="100" s="2" customFormat="1" ht="220" customHeight="1" spans="1:40">
      <c r="A100" s="23">
        <v>93</v>
      </c>
      <c r="B100" s="43" t="s">
        <v>228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>
        <v>0.2</v>
      </c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86"/>
      <c r="Y100" s="58"/>
      <c r="Z100" s="58"/>
      <c r="AA100" s="86"/>
      <c r="AB100" s="86"/>
      <c r="AC100" s="58"/>
      <c r="AD100" s="58"/>
      <c r="AE100" s="58"/>
      <c r="AF100" s="58"/>
      <c r="AG100" s="58"/>
      <c r="AH100" s="58"/>
      <c r="AI100" s="58"/>
      <c r="AJ100" s="87"/>
      <c r="AK100" s="87"/>
      <c r="AL100" s="55">
        <f t="shared" si="3"/>
        <v>0.2</v>
      </c>
      <c r="AM100" s="82" t="s">
        <v>229</v>
      </c>
      <c r="AN100" s="82"/>
    </row>
    <row r="101" s="2" customFormat="1" ht="220" customHeight="1" spans="1:40">
      <c r="A101" s="23">
        <v>94</v>
      </c>
      <c r="B101" s="43" t="s">
        <v>230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86"/>
      <c r="Y101" s="58"/>
      <c r="Z101" s="58">
        <v>0.3</v>
      </c>
      <c r="AA101" s="86"/>
      <c r="AB101" s="86"/>
      <c r="AC101" s="58"/>
      <c r="AD101" s="58"/>
      <c r="AE101" s="58"/>
      <c r="AF101" s="58"/>
      <c r="AG101" s="58"/>
      <c r="AH101" s="58"/>
      <c r="AI101" s="58"/>
      <c r="AJ101" s="87"/>
      <c r="AK101" s="87"/>
      <c r="AL101" s="55">
        <f t="shared" si="3"/>
        <v>0.3</v>
      </c>
      <c r="AM101" s="82" t="s">
        <v>353</v>
      </c>
      <c r="AN101" s="82"/>
    </row>
    <row r="102" s="2" customFormat="1" ht="220" customHeight="1" spans="1:40">
      <c r="A102" s="23">
        <v>95</v>
      </c>
      <c r="B102" s="43" t="s">
        <v>232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86">
        <v>0.3</v>
      </c>
      <c r="Y102" s="58"/>
      <c r="Z102" s="58"/>
      <c r="AA102" s="86"/>
      <c r="AB102" s="86"/>
      <c r="AC102" s="58"/>
      <c r="AD102" s="58"/>
      <c r="AE102" s="58"/>
      <c r="AF102" s="58"/>
      <c r="AG102" s="58"/>
      <c r="AH102" s="58"/>
      <c r="AI102" s="58"/>
      <c r="AJ102" s="87"/>
      <c r="AK102" s="87"/>
      <c r="AL102" s="55">
        <f t="shared" si="3"/>
        <v>0.3</v>
      </c>
      <c r="AM102" s="82" t="s">
        <v>233</v>
      </c>
      <c r="AN102" s="82"/>
    </row>
    <row r="103" s="2" customFormat="1" ht="220" customHeight="1" spans="1:40">
      <c r="A103" s="23">
        <v>96</v>
      </c>
      <c r="B103" s="43" t="s">
        <v>234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>
        <v>1</v>
      </c>
      <c r="S103" s="58"/>
      <c r="T103" s="58"/>
      <c r="U103" s="58"/>
      <c r="V103" s="58"/>
      <c r="W103" s="58"/>
      <c r="X103" s="86"/>
      <c r="Y103" s="58"/>
      <c r="Z103" s="58"/>
      <c r="AA103" s="86"/>
      <c r="AB103" s="86"/>
      <c r="AC103" s="58"/>
      <c r="AD103" s="58"/>
      <c r="AE103" s="58"/>
      <c r="AF103" s="58"/>
      <c r="AG103" s="58"/>
      <c r="AH103" s="58"/>
      <c r="AI103" s="58"/>
      <c r="AJ103" s="87"/>
      <c r="AK103" s="87"/>
      <c r="AL103" s="55">
        <f t="shared" si="3"/>
        <v>1</v>
      </c>
      <c r="AM103" s="82" t="s">
        <v>354</v>
      </c>
      <c r="AN103" s="82"/>
    </row>
    <row r="104" s="2" customFormat="1" ht="220" customHeight="1" spans="1:40">
      <c r="A104" s="23">
        <v>97</v>
      </c>
      <c r="B104" s="43" t="s">
        <v>236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>
        <v>0.098</v>
      </c>
      <c r="W104" s="58"/>
      <c r="X104" s="86"/>
      <c r="Y104" s="58"/>
      <c r="Z104" s="58"/>
      <c r="AA104" s="86"/>
      <c r="AB104" s="86"/>
      <c r="AC104" s="58"/>
      <c r="AD104" s="58"/>
      <c r="AE104" s="58"/>
      <c r="AF104" s="58"/>
      <c r="AG104" s="58"/>
      <c r="AH104" s="58"/>
      <c r="AI104" s="58"/>
      <c r="AJ104" s="87"/>
      <c r="AK104" s="87"/>
      <c r="AL104" s="55">
        <f t="shared" si="3"/>
        <v>0.098</v>
      </c>
      <c r="AM104" s="82"/>
      <c r="AN104" s="82"/>
    </row>
    <row r="105" s="3" customFormat="1" ht="60" customHeight="1" spans="1:40">
      <c r="A105" s="23">
        <v>98</v>
      </c>
      <c r="B105" s="43" t="s">
        <v>237</v>
      </c>
      <c r="C105" s="84"/>
      <c r="D105" s="84"/>
      <c r="E105" s="84"/>
      <c r="F105" s="84"/>
      <c r="G105" s="84"/>
      <c r="H105" s="84"/>
      <c r="I105" s="84">
        <v>0.1</v>
      </c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>
        <v>0.35</v>
      </c>
      <c r="V105" s="84"/>
      <c r="W105" s="84"/>
      <c r="X105" s="84"/>
      <c r="Y105" s="84"/>
      <c r="Z105" s="84"/>
      <c r="AA105" s="84"/>
      <c r="AB105" s="84"/>
      <c r="AC105" s="84">
        <v>0.34</v>
      </c>
      <c r="AD105" s="84"/>
      <c r="AE105" s="84"/>
      <c r="AF105" s="84"/>
      <c r="AG105" s="84"/>
      <c r="AH105" s="84"/>
      <c r="AI105" s="84"/>
      <c r="AJ105" s="84"/>
      <c r="AK105" s="84"/>
      <c r="AL105" s="55">
        <f t="shared" si="3"/>
        <v>0.79</v>
      </c>
      <c r="AM105" s="88" t="s">
        <v>355</v>
      </c>
      <c r="AN105" s="89"/>
    </row>
    <row r="106" s="3" customFormat="1" ht="60" customHeight="1" spans="1:40">
      <c r="A106" s="23">
        <v>99</v>
      </c>
      <c r="B106" s="43" t="s">
        <v>239</v>
      </c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>
        <v>0.5</v>
      </c>
      <c r="AD106" s="84"/>
      <c r="AE106" s="84"/>
      <c r="AF106" s="84"/>
      <c r="AG106" s="84"/>
      <c r="AH106" s="84"/>
      <c r="AI106" s="84"/>
      <c r="AJ106" s="84"/>
      <c r="AK106" s="84"/>
      <c r="AL106" s="55">
        <f t="shared" si="3"/>
        <v>0.5</v>
      </c>
      <c r="AM106" s="88" t="s">
        <v>240</v>
      </c>
      <c r="AN106" s="88" t="s">
        <v>356</v>
      </c>
    </row>
    <row r="107" s="2" customFormat="1" ht="220" customHeight="1" spans="1:40">
      <c r="A107" s="23">
        <v>100</v>
      </c>
      <c r="B107" s="28" t="s">
        <v>241</v>
      </c>
      <c r="C107" s="58">
        <v>41</v>
      </c>
      <c r="D107" s="58">
        <v>0.675</v>
      </c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86"/>
      <c r="Y107" s="58"/>
      <c r="Z107" s="58"/>
      <c r="AA107" s="86"/>
      <c r="AB107" s="86"/>
      <c r="AC107" s="58"/>
      <c r="AD107" s="58"/>
      <c r="AE107" s="58"/>
      <c r="AF107" s="58"/>
      <c r="AG107" s="58"/>
      <c r="AH107" s="58"/>
      <c r="AI107" s="58"/>
      <c r="AJ107" s="87"/>
      <c r="AK107" s="87"/>
      <c r="AL107" s="55">
        <f t="shared" ref="AL107:AL113" si="4">SUM(D107:AK107)</f>
        <v>0.675</v>
      </c>
      <c r="AM107" s="56"/>
      <c r="AN107" s="56"/>
    </row>
    <row r="108" s="2" customFormat="1" ht="220" customHeight="1" spans="1:40">
      <c r="A108" s="23">
        <v>101</v>
      </c>
      <c r="B108" s="28" t="s">
        <v>242</v>
      </c>
      <c r="C108" s="58">
        <v>6</v>
      </c>
      <c r="D108" s="58">
        <v>3.54506094</v>
      </c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86"/>
      <c r="Y108" s="58"/>
      <c r="Z108" s="58"/>
      <c r="AA108" s="86"/>
      <c r="AB108" s="86"/>
      <c r="AC108" s="58"/>
      <c r="AD108" s="58"/>
      <c r="AE108" s="58"/>
      <c r="AF108" s="58"/>
      <c r="AG108" s="58"/>
      <c r="AH108" s="58"/>
      <c r="AI108" s="58"/>
      <c r="AJ108" s="87"/>
      <c r="AK108" s="87"/>
      <c r="AL108" s="55">
        <f t="shared" si="4"/>
        <v>3.54506094</v>
      </c>
      <c r="AM108" s="56"/>
      <c r="AN108" s="56"/>
    </row>
    <row r="109" s="2" customFormat="1" ht="220" customHeight="1" spans="1:40">
      <c r="A109" s="23">
        <v>102</v>
      </c>
      <c r="B109" s="28" t="s">
        <v>243</v>
      </c>
      <c r="C109" s="58">
        <v>48</v>
      </c>
      <c r="D109" s="58">
        <v>1.125</v>
      </c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86"/>
      <c r="Y109" s="58"/>
      <c r="Z109" s="58"/>
      <c r="AA109" s="86"/>
      <c r="AB109" s="86"/>
      <c r="AC109" s="58"/>
      <c r="AD109" s="58"/>
      <c r="AE109" s="58"/>
      <c r="AF109" s="58"/>
      <c r="AG109" s="58"/>
      <c r="AH109" s="58"/>
      <c r="AI109" s="58"/>
      <c r="AJ109" s="87"/>
      <c r="AK109" s="87"/>
      <c r="AL109" s="55">
        <f t="shared" si="4"/>
        <v>1.125</v>
      </c>
      <c r="AM109" s="56"/>
      <c r="AN109" s="56"/>
    </row>
    <row r="110" s="2" customFormat="1" ht="220" customHeight="1" spans="1:40">
      <c r="A110" s="23">
        <v>103</v>
      </c>
      <c r="B110" s="28" t="s">
        <v>244</v>
      </c>
      <c r="C110" s="58">
        <v>14</v>
      </c>
      <c r="D110" s="58">
        <v>7.4222385</v>
      </c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86"/>
      <c r="Y110" s="58"/>
      <c r="Z110" s="58"/>
      <c r="AA110" s="86"/>
      <c r="AB110" s="86"/>
      <c r="AC110" s="58"/>
      <c r="AD110" s="58"/>
      <c r="AE110" s="58"/>
      <c r="AF110" s="58"/>
      <c r="AG110" s="58"/>
      <c r="AH110" s="58"/>
      <c r="AI110" s="58"/>
      <c r="AJ110" s="87"/>
      <c r="AK110" s="87"/>
      <c r="AL110" s="55">
        <f t="shared" si="4"/>
        <v>7.4222385</v>
      </c>
      <c r="AM110" s="56"/>
      <c r="AN110" s="56"/>
    </row>
    <row r="111" s="2" customFormat="1" ht="220" customHeight="1" spans="1:40">
      <c r="A111" s="23">
        <v>104</v>
      </c>
      <c r="B111" s="28" t="s">
        <v>245</v>
      </c>
      <c r="C111" s="58">
        <v>18</v>
      </c>
      <c r="D111" s="58">
        <v>1.125</v>
      </c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86"/>
      <c r="Y111" s="58"/>
      <c r="Z111" s="58"/>
      <c r="AA111" s="86"/>
      <c r="AB111" s="86"/>
      <c r="AC111" s="58"/>
      <c r="AD111" s="58"/>
      <c r="AE111" s="58"/>
      <c r="AF111" s="58"/>
      <c r="AG111" s="58"/>
      <c r="AH111" s="58"/>
      <c r="AI111" s="58"/>
      <c r="AJ111" s="87"/>
      <c r="AK111" s="87"/>
      <c r="AL111" s="55">
        <f t="shared" si="4"/>
        <v>1.125</v>
      </c>
      <c r="AM111" s="56"/>
      <c r="AN111" s="56"/>
    </row>
    <row r="112" s="2" customFormat="1" ht="220" customHeight="1" spans="1:40">
      <c r="A112" s="23">
        <v>105</v>
      </c>
      <c r="B112" s="28" t="s">
        <v>246</v>
      </c>
      <c r="C112" s="58">
        <v>31</v>
      </c>
      <c r="D112" s="58">
        <v>1.125</v>
      </c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86"/>
      <c r="Y112" s="58"/>
      <c r="Z112" s="58"/>
      <c r="AA112" s="86"/>
      <c r="AB112" s="86"/>
      <c r="AC112" s="58"/>
      <c r="AD112" s="58"/>
      <c r="AE112" s="58"/>
      <c r="AF112" s="58"/>
      <c r="AG112" s="58"/>
      <c r="AH112" s="58"/>
      <c r="AI112" s="58"/>
      <c r="AJ112" s="87"/>
      <c r="AK112" s="87"/>
      <c r="AL112" s="55">
        <f t="shared" si="4"/>
        <v>1.125</v>
      </c>
      <c r="AM112" s="56"/>
      <c r="AN112" s="56"/>
    </row>
    <row r="113" s="2" customFormat="1" ht="220" customHeight="1" spans="1:40">
      <c r="A113" s="23">
        <v>106</v>
      </c>
      <c r="B113" s="28" t="s">
        <v>247</v>
      </c>
      <c r="C113" s="58">
        <v>8</v>
      </c>
      <c r="D113" s="58">
        <v>2.9750031</v>
      </c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86"/>
      <c r="Y113" s="58"/>
      <c r="Z113" s="58"/>
      <c r="AA113" s="86"/>
      <c r="AB113" s="86"/>
      <c r="AC113" s="58"/>
      <c r="AD113" s="58"/>
      <c r="AE113" s="58"/>
      <c r="AF113" s="58"/>
      <c r="AG113" s="58"/>
      <c r="AH113" s="58"/>
      <c r="AI113" s="58"/>
      <c r="AJ113" s="87"/>
      <c r="AK113" s="87"/>
      <c r="AL113" s="55">
        <f t="shared" si="4"/>
        <v>2.9750031</v>
      </c>
      <c r="AM113" s="56"/>
      <c r="AN113" s="56"/>
    </row>
    <row r="114" s="69" customFormat="1" ht="60" customHeight="1" spans="1:40">
      <c r="A114" s="84"/>
      <c r="B114" s="85"/>
      <c r="C114" s="84"/>
      <c r="D114" s="84">
        <f>SUM(D8:D106)</f>
        <v>94.99427388</v>
      </c>
      <c r="E114" s="84">
        <f t="shared" ref="E114:AL114" si="5">SUM(E8:E106)</f>
        <v>3.8</v>
      </c>
      <c r="F114" s="84">
        <f t="shared" si="5"/>
        <v>1.34</v>
      </c>
      <c r="G114" s="84">
        <f t="shared" si="5"/>
        <v>0</v>
      </c>
      <c r="H114" s="84">
        <f t="shared" si="5"/>
        <v>3.4</v>
      </c>
      <c r="I114" s="84">
        <f t="shared" si="5"/>
        <v>5.3</v>
      </c>
      <c r="J114" s="84">
        <f t="shared" si="5"/>
        <v>0</v>
      </c>
      <c r="K114" s="84">
        <f t="shared" si="5"/>
        <v>0.5</v>
      </c>
      <c r="L114" s="84">
        <f t="shared" si="5"/>
        <v>0.3</v>
      </c>
      <c r="M114" s="84">
        <f t="shared" si="5"/>
        <v>4.2</v>
      </c>
      <c r="N114" s="84">
        <f t="shared" si="5"/>
        <v>1</v>
      </c>
      <c r="O114" s="84">
        <f t="shared" si="5"/>
        <v>0</v>
      </c>
      <c r="P114" s="84">
        <f t="shared" si="5"/>
        <v>0</v>
      </c>
      <c r="Q114" s="84">
        <f t="shared" si="5"/>
        <v>0</v>
      </c>
      <c r="R114" s="84">
        <f t="shared" si="5"/>
        <v>7</v>
      </c>
      <c r="S114" s="84">
        <f t="shared" si="5"/>
        <v>0</v>
      </c>
      <c r="T114" s="84">
        <f t="shared" si="5"/>
        <v>0</v>
      </c>
      <c r="U114" s="84">
        <f t="shared" si="5"/>
        <v>33.28</v>
      </c>
      <c r="V114" s="84">
        <f t="shared" si="5"/>
        <v>12.3458</v>
      </c>
      <c r="W114" s="84">
        <f t="shared" si="5"/>
        <v>0</v>
      </c>
      <c r="X114" s="84">
        <f t="shared" si="5"/>
        <v>9.3</v>
      </c>
      <c r="Y114" s="84">
        <f t="shared" si="5"/>
        <v>0</v>
      </c>
      <c r="Z114" s="84">
        <f t="shared" si="5"/>
        <v>6.6</v>
      </c>
      <c r="AA114" s="84">
        <f t="shared" si="5"/>
        <v>11.6</v>
      </c>
      <c r="AB114" s="84">
        <f t="shared" si="5"/>
        <v>1</v>
      </c>
      <c r="AC114" s="84">
        <f t="shared" si="5"/>
        <v>17.2185714285714</v>
      </c>
      <c r="AD114" s="84">
        <f t="shared" si="5"/>
        <v>2</v>
      </c>
      <c r="AE114" s="84">
        <f t="shared" si="5"/>
        <v>5.1</v>
      </c>
      <c r="AF114" s="84">
        <f t="shared" si="5"/>
        <v>0</v>
      </c>
      <c r="AG114" s="84">
        <f t="shared" si="5"/>
        <v>0</v>
      </c>
      <c r="AH114" s="84">
        <f t="shared" si="5"/>
        <v>4</v>
      </c>
      <c r="AI114" s="84">
        <f t="shared" si="5"/>
        <v>0</v>
      </c>
      <c r="AJ114" s="84">
        <f t="shared" si="5"/>
        <v>1.8</v>
      </c>
      <c r="AK114" s="84">
        <f t="shared" si="5"/>
        <v>0.2</v>
      </c>
      <c r="AL114" s="90">
        <f t="shared" si="5"/>
        <v>226.278645308571</v>
      </c>
      <c r="AM114" s="91"/>
      <c r="AN114" s="92"/>
    </row>
    <row r="115" ht="33" spans="4:38">
      <c r="D115" s="6">
        <f>SUM(D8:D113)</f>
        <v>112.98657642</v>
      </c>
      <c r="AL115" s="93">
        <f>SUM(AL8:AL113)</f>
        <v>244.270947848571</v>
      </c>
    </row>
  </sheetData>
  <sheetProtection formatCells="0" insertHyperlinks="0" autoFilter="0"/>
  <mergeCells count="17">
    <mergeCell ref="A1:AM1"/>
    <mergeCell ref="A2:AM2"/>
    <mergeCell ref="A3:AM3"/>
    <mergeCell ref="C4:AK4"/>
    <mergeCell ref="A4:A7"/>
    <mergeCell ref="B4:B7"/>
    <mergeCell ref="AL4:AL7"/>
    <mergeCell ref="AM4:AM7"/>
    <mergeCell ref="AN4:AN7"/>
    <mergeCell ref="C5:D6"/>
    <mergeCell ref="S5:T6"/>
    <mergeCell ref="U5:V6"/>
    <mergeCell ref="E5:H6"/>
    <mergeCell ref="I5:N6"/>
    <mergeCell ref="O5:R6"/>
    <mergeCell ref="W5:AF6"/>
    <mergeCell ref="AG5:AK6"/>
  </mergeCells>
  <pageMargins left="0.236111111111111" right="0.118055555555556" top="0.393055555555556" bottom="0.156944444444444" header="0.5" footer="0.196527777777778"/>
  <pageSetup paperSize="9" scale="1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08"/>
  <sheetViews>
    <sheetView view="pageBreakPreview" zoomScale="43" zoomScaleNormal="29" workbookViewId="0">
      <pane ySplit="7" topLeftCell="A104" activePane="bottomLeft" state="frozen"/>
      <selection/>
      <selection pane="bottomLeft" activeCell="O7" sqref="O$1:P$1048576"/>
    </sheetView>
  </sheetViews>
  <sheetFormatPr defaultColWidth="9" defaultRowHeight="20.25"/>
  <cols>
    <col min="1" max="1" width="15.5" style="4"/>
    <col min="2" max="2" width="73.975" style="5" customWidth="1"/>
    <col min="3" max="3" width="9.26666666666667" style="6"/>
    <col min="4" max="4" width="22.2666666666667" style="6"/>
    <col min="5" max="5" width="15.5" style="6"/>
    <col min="6" max="6" width="19.875" style="6"/>
    <col min="7" max="7" width="9" style="6"/>
    <col min="8" max="9" width="15.5" style="6"/>
    <col min="10" max="10" width="9" style="6"/>
    <col min="11" max="14" width="15.5" style="6"/>
    <col min="15" max="15" width="17.0916666666667" style="6"/>
    <col min="16" max="18" width="9" style="6"/>
    <col min="19" max="19" width="14.4416666666667" style="6"/>
    <col min="20" max="20" width="9" style="6"/>
    <col min="21" max="21" width="19.875" style="6"/>
    <col min="22" max="22" width="28.7583333333333" style="6"/>
    <col min="23" max="23" width="9" style="6"/>
    <col min="24" max="24" width="15.5" style="7"/>
    <col min="25" max="25" width="9" style="6"/>
    <col min="26" max="26" width="15.5" style="6"/>
    <col min="27" max="28" width="15.5" style="7"/>
    <col min="29" max="29" width="51" style="6"/>
    <col min="30" max="30" width="14.4416666666667" style="6"/>
    <col min="31" max="31" width="21.725" style="6" customWidth="1"/>
    <col min="32" max="34" width="9" style="6"/>
    <col min="35" max="35" width="14.4416666666667" style="6"/>
    <col min="36" max="37" width="15.5" style="6"/>
    <col min="38" max="38" width="34" style="6"/>
    <col min="39" max="39" width="130.4" style="70" customWidth="1"/>
    <col min="40" max="40" width="32.6" style="5" customWidth="1"/>
    <col min="41" max="16384" width="9" style="4"/>
  </cols>
  <sheetData>
    <row r="1" ht="25.5" spans="1:39">
      <c r="A1" s="8" t="s">
        <v>250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8"/>
    </row>
    <row r="2" ht="61.5" spans="1:39">
      <c r="A2" s="10" t="s">
        <v>251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5.5" spans="1:39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1"/>
    </row>
    <row r="4" ht="25.5" spans="1:40">
      <c r="A4" s="73" t="s">
        <v>3</v>
      </c>
      <c r="B4" s="73" t="s">
        <v>4</v>
      </c>
      <c r="C4" s="73" t="s">
        <v>5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9" t="s">
        <v>6</v>
      </c>
      <c r="AM4" s="80" t="s">
        <v>7</v>
      </c>
      <c r="AN4" s="80" t="s">
        <v>252</v>
      </c>
    </row>
    <row r="5" ht="13.5" spans="1:40">
      <c r="A5" s="73"/>
      <c r="B5" s="73"/>
      <c r="C5" s="73" t="s">
        <v>8</v>
      </c>
      <c r="D5" s="73"/>
      <c r="E5" s="73" t="s">
        <v>9</v>
      </c>
      <c r="F5" s="73"/>
      <c r="G5" s="73"/>
      <c r="H5" s="73"/>
      <c r="I5" s="73" t="s">
        <v>10</v>
      </c>
      <c r="J5" s="73"/>
      <c r="K5" s="73"/>
      <c r="L5" s="73"/>
      <c r="M5" s="73"/>
      <c r="N5" s="73"/>
      <c r="O5" s="73" t="s">
        <v>11</v>
      </c>
      <c r="P5" s="73"/>
      <c r="Q5" s="73"/>
      <c r="R5" s="73"/>
      <c r="S5" s="73" t="s">
        <v>12</v>
      </c>
      <c r="T5" s="73"/>
      <c r="U5" s="73" t="s">
        <v>13</v>
      </c>
      <c r="V5" s="73"/>
      <c r="W5" s="73" t="s">
        <v>14</v>
      </c>
      <c r="X5" s="73"/>
      <c r="Y5" s="73"/>
      <c r="Z5" s="73"/>
      <c r="AA5" s="73"/>
      <c r="AB5" s="73"/>
      <c r="AC5" s="73"/>
      <c r="AD5" s="73"/>
      <c r="AE5" s="73"/>
      <c r="AF5" s="73"/>
      <c r="AG5" s="73" t="s">
        <v>15</v>
      </c>
      <c r="AH5" s="73"/>
      <c r="AI5" s="73"/>
      <c r="AJ5" s="73"/>
      <c r="AK5" s="73"/>
      <c r="AL5" s="79"/>
      <c r="AM5" s="80"/>
      <c r="AN5" s="80"/>
    </row>
    <row r="6" ht="13" customHeight="1" spans="1:40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9"/>
      <c r="AM6" s="80"/>
      <c r="AN6" s="80"/>
    </row>
    <row r="7" ht="331.5" spans="1:40">
      <c r="A7" s="73"/>
      <c r="B7" s="73"/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253</v>
      </c>
      <c r="P7" s="73" t="s">
        <v>254</v>
      </c>
      <c r="Q7" s="73" t="s">
        <v>28</v>
      </c>
      <c r="R7" s="73" t="s">
        <v>29</v>
      </c>
      <c r="S7" s="73" t="s">
        <v>31</v>
      </c>
      <c r="T7" s="73" t="s">
        <v>32</v>
      </c>
      <c r="U7" s="73" t="s">
        <v>33</v>
      </c>
      <c r="V7" s="73" t="s">
        <v>34</v>
      </c>
      <c r="W7" s="73" t="s">
        <v>35</v>
      </c>
      <c r="X7" s="73" t="s">
        <v>36</v>
      </c>
      <c r="Y7" s="73" t="s">
        <v>37</v>
      </c>
      <c r="Z7" s="73" t="s">
        <v>38</v>
      </c>
      <c r="AA7" s="73" t="s">
        <v>39</v>
      </c>
      <c r="AB7" s="73" t="s">
        <v>40</v>
      </c>
      <c r="AC7" s="73" t="s">
        <v>41</v>
      </c>
      <c r="AD7" s="73" t="s">
        <v>42</v>
      </c>
      <c r="AE7" s="73" t="s">
        <v>43</v>
      </c>
      <c r="AF7" s="73" t="s">
        <v>44</v>
      </c>
      <c r="AG7" s="73" t="s">
        <v>45</v>
      </c>
      <c r="AH7" s="73" t="s">
        <v>46</v>
      </c>
      <c r="AI7" s="73" t="s">
        <v>47</v>
      </c>
      <c r="AJ7" s="73" t="s">
        <v>48</v>
      </c>
      <c r="AK7" s="73" t="s">
        <v>49</v>
      </c>
      <c r="AL7" s="79"/>
      <c r="AM7" s="80"/>
      <c r="AN7" s="80"/>
    </row>
    <row r="8" s="2" customFormat="1" ht="371" customHeight="1" spans="1:40">
      <c r="A8" s="23">
        <v>1</v>
      </c>
      <c r="B8" s="24" t="s">
        <v>50</v>
      </c>
      <c r="C8" s="74"/>
      <c r="D8" s="74"/>
      <c r="E8" s="74">
        <v>0.5</v>
      </c>
      <c r="F8" s="74">
        <v>0.24</v>
      </c>
      <c r="G8" s="74"/>
      <c r="H8" s="74">
        <v>0.8</v>
      </c>
      <c r="I8" s="74">
        <v>0.2</v>
      </c>
      <c r="J8" s="74"/>
      <c r="K8" s="74"/>
      <c r="L8" s="74"/>
      <c r="M8" s="74">
        <v>0.4</v>
      </c>
      <c r="N8" s="74">
        <f>0.2*1</f>
        <v>0.2</v>
      </c>
      <c r="O8" s="74"/>
      <c r="P8" s="74"/>
      <c r="Q8" s="74"/>
      <c r="R8" s="74">
        <v>1</v>
      </c>
      <c r="S8" s="74"/>
      <c r="T8" s="74"/>
      <c r="U8" s="74">
        <v>6.64</v>
      </c>
      <c r="V8" s="74"/>
      <c r="W8" s="75"/>
      <c r="X8" s="74">
        <f>0.3*2</f>
        <v>0.6</v>
      </c>
      <c r="Y8" s="74"/>
      <c r="Z8" s="74">
        <v>0.6</v>
      </c>
      <c r="AA8" s="74">
        <v>0.2</v>
      </c>
      <c r="AB8" s="74"/>
      <c r="AC8" s="74">
        <v>1.5</v>
      </c>
      <c r="AD8" s="74"/>
      <c r="AE8" s="55"/>
      <c r="AF8" s="74"/>
      <c r="AG8" s="74"/>
      <c r="AH8" s="77"/>
      <c r="AI8" s="74"/>
      <c r="AJ8" s="74">
        <f>0.2*1</f>
        <v>0.2</v>
      </c>
      <c r="AK8" s="74"/>
      <c r="AL8" s="55">
        <f t="shared" ref="AL8:AL71" si="0">SUM(D8:AK8)</f>
        <v>13.08</v>
      </c>
      <c r="AM8" s="81" t="s">
        <v>255</v>
      </c>
      <c r="AN8" s="82"/>
    </row>
    <row r="9" s="2" customFormat="1" ht="220" customHeight="1" spans="1:40">
      <c r="A9" s="23">
        <v>2</v>
      </c>
      <c r="B9" s="28" t="s">
        <v>52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5"/>
      <c r="X9" s="74"/>
      <c r="Y9" s="74"/>
      <c r="Z9" s="77"/>
      <c r="AA9" s="74">
        <v>0.2</v>
      </c>
      <c r="AB9" s="74"/>
      <c r="AC9" s="74"/>
      <c r="AD9" s="74"/>
      <c r="AE9" s="55"/>
      <c r="AF9" s="74"/>
      <c r="AG9" s="74"/>
      <c r="AH9" s="77"/>
      <c r="AI9" s="74"/>
      <c r="AJ9" s="74"/>
      <c r="AK9" s="74"/>
      <c r="AL9" s="55">
        <f t="shared" si="0"/>
        <v>0.2</v>
      </c>
      <c r="AM9" s="81" t="s">
        <v>256</v>
      </c>
      <c r="AN9" s="82"/>
    </row>
    <row r="10" s="2" customFormat="1" ht="220" customHeight="1" spans="1:40">
      <c r="A10" s="23">
        <v>3</v>
      </c>
      <c r="B10" s="28" t="s">
        <v>54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5"/>
      <c r="X10" s="74"/>
      <c r="Y10" s="74"/>
      <c r="Z10" s="77"/>
      <c r="AA10" s="74">
        <v>0.2</v>
      </c>
      <c r="AB10" s="74"/>
      <c r="AC10" s="74"/>
      <c r="AD10" s="74"/>
      <c r="AE10" s="55"/>
      <c r="AF10" s="74"/>
      <c r="AG10" s="74"/>
      <c r="AH10" s="77"/>
      <c r="AI10" s="74"/>
      <c r="AJ10" s="74"/>
      <c r="AK10" s="74"/>
      <c r="AL10" s="55">
        <f t="shared" si="0"/>
        <v>0.2</v>
      </c>
      <c r="AM10" s="81" t="s">
        <v>257</v>
      </c>
      <c r="AN10" s="82"/>
    </row>
    <row r="11" s="2" customFormat="1" ht="220" customHeight="1" spans="1:40">
      <c r="A11" s="23">
        <v>4</v>
      </c>
      <c r="B11" s="28" t="s">
        <v>56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5"/>
      <c r="X11" s="74"/>
      <c r="Y11" s="74"/>
      <c r="Z11" s="77"/>
      <c r="AA11" s="74">
        <v>0.2</v>
      </c>
      <c r="AB11" s="74"/>
      <c r="AC11" s="74"/>
      <c r="AD11" s="74"/>
      <c r="AE11" s="55"/>
      <c r="AF11" s="74"/>
      <c r="AG11" s="74"/>
      <c r="AH11" s="77"/>
      <c r="AI11" s="74"/>
      <c r="AJ11" s="74"/>
      <c r="AK11" s="74"/>
      <c r="AL11" s="55">
        <f t="shared" si="0"/>
        <v>0.2</v>
      </c>
      <c r="AM11" s="81" t="s">
        <v>258</v>
      </c>
      <c r="AN11" s="82"/>
    </row>
    <row r="12" s="2" customFormat="1" ht="220" customHeight="1" spans="1:40">
      <c r="A12" s="23">
        <v>5</v>
      </c>
      <c r="B12" s="28" t="s">
        <v>58</v>
      </c>
      <c r="C12" s="74"/>
      <c r="D12" s="74"/>
      <c r="E12" s="74"/>
      <c r="F12" s="74"/>
      <c r="G12" s="74"/>
      <c r="H12" s="74"/>
      <c r="I12" s="74">
        <v>0.1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5"/>
      <c r="X12" s="74"/>
      <c r="Y12" s="74"/>
      <c r="Z12" s="77"/>
      <c r="AA12" s="74"/>
      <c r="AB12" s="74"/>
      <c r="AC12" s="74"/>
      <c r="AD12" s="74"/>
      <c r="AE12" s="55"/>
      <c r="AF12" s="74"/>
      <c r="AG12" s="74"/>
      <c r="AH12" s="77"/>
      <c r="AI12" s="74"/>
      <c r="AJ12" s="74"/>
      <c r="AK12" s="74"/>
      <c r="AL12" s="55">
        <f t="shared" si="0"/>
        <v>0.1</v>
      </c>
      <c r="AM12" s="81" t="s">
        <v>259</v>
      </c>
      <c r="AN12" s="82"/>
    </row>
    <row r="13" s="2" customFormat="1" ht="220" customHeight="1" spans="1:40">
      <c r="A13" s="23">
        <v>6</v>
      </c>
      <c r="B13" s="28" t="s">
        <v>60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  <c r="X13" s="74">
        <v>1.2</v>
      </c>
      <c r="Y13" s="74"/>
      <c r="Z13" s="77"/>
      <c r="AA13" s="74">
        <v>0.2</v>
      </c>
      <c r="AB13" s="74"/>
      <c r="AC13" s="74"/>
      <c r="AD13" s="74"/>
      <c r="AE13" s="55"/>
      <c r="AF13" s="74"/>
      <c r="AG13" s="74"/>
      <c r="AH13" s="77"/>
      <c r="AI13" s="74"/>
      <c r="AJ13" s="74"/>
      <c r="AK13" s="74"/>
      <c r="AL13" s="55">
        <f t="shared" si="0"/>
        <v>1.4</v>
      </c>
      <c r="AM13" s="81" t="s">
        <v>61</v>
      </c>
      <c r="AN13" s="82"/>
    </row>
    <row r="14" s="2" customFormat="1" ht="220" customHeight="1" spans="1:40">
      <c r="A14" s="23">
        <v>7</v>
      </c>
      <c r="B14" s="28" t="s">
        <v>62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5"/>
      <c r="X14" s="74"/>
      <c r="Y14" s="74"/>
      <c r="Z14" s="77"/>
      <c r="AA14" s="74">
        <v>0.2</v>
      </c>
      <c r="AB14" s="74"/>
      <c r="AC14" s="74">
        <v>0.17</v>
      </c>
      <c r="AD14" s="74"/>
      <c r="AE14" s="55"/>
      <c r="AF14" s="74"/>
      <c r="AG14" s="74"/>
      <c r="AH14" s="77"/>
      <c r="AI14" s="74"/>
      <c r="AJ14" s="74"/>
      <c r="AK14" s="74"/>
      <c r="AL14" s="55">
        <f t="shared" si="0"/>
        <v>0.37</v>
      </c>
      <c r="AM14" s="81" t="s">
        <v>63</v>
      </c>
      <c r="AN14" s="82"/>
    </row>
    <row r="15" s="2" customFormat="1" ht="220" customHeight="1" spans="1:40">
      <c r="A15" s="23">
        <v>8</v>
      </c>
      <c r="B15" s="28" t="s">
        <v>260</v>
      </c>
      <c r="C15" s="74"/>
      <c r="D15" s="74"/>
      <c r="E15" s="74"/>
      <c r="F15" s="74"/>
      <c r="G15" s="74"/>
      <c r="H15" s="74"/>
      <c r="I15" s="74">
        <v>0.1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5"/>
      <c r="X15" s="74"/>
      <c r="Y15" s="74"/>
      <c r="Z15" s="77"/>
      <c r="AA15" s="74"/>
      <c r="AB15" s="74"/>
      <c r="AC15" s="74"/>
      <c r="AD15" s="74"/>
      <c r="AE15" s="55"/>
      <c r="AF15" s="74"/>
      <c r="AG15" s="74"/>
      <c r="AH15" s="77"/>
      <c r="AI15" s="74"/>
      <c r="AJ15" s="74"/>
      <c r="AK15" s="74"/>
      <c r="AL15" s="55">
        <f t="shared" si="0"/>
        <v>0.1</v>
      </c>
      <c r="AM15" s="81" t="s">
        <v>261</v>
      </c>
      <c r="AN15" s="82"/>
    </row>
    <row r="16" s="2" customFormat="1" ht="220" customHeight="1" spans="1:40">
      <c r="A16" s="23">
        <v>9</v>
      </c>
      <c r="B16" s="28" t="s">
        <v>357</v>
      </c>
      <c r="C16" s="74"/>
      <c r="D16" s="74"/>
      <c r="E16" s="74"/>
      <c r="F16" s="74"/>
      <c r="G16" s="74"/>
      <c r="H16" s="74"/>
      <c r="I16" s="74"/>
      <c r="J16" s="74"/>
      <c r="K16" s="74"/>
      <c r="L16" s="74">
        <v>0.3</v>
      </c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5"/>
      <c r="X16" s="74"/>
      <c r="Y16" s="74"/>
      <c r="Z16" s="77"/>
      <c r="AA16" s="74"/>
      <c r="AB16" s="74"/>
      <c r="AC16" s="74"/>
      <c r="AD16" s="74"/>
      <c r="AE16" s="55"/>
      <c r="AF16" s="74"/>
      <c r="AG16" s="74"/>
      <c r="AH16" s="77"/>
      <c r="AI16" s="74"/>
      <c r="AJ16" s="74"/>
      <c r="AK16" s="74"/>
      <c r="AL16" s="55">
        <f t="shared" si="0"/>
        <v>0.3</v>
      </c>
      <c r="AM16" s="81" t="s">
        <v>358</v>
      </c>
      <c r="AN16" s="82"/>
    </row>
    <row r="17" s="2" customFormat="1" ht="220" customHeight="1" spans="1:40">
      <c r="A17" s="23">
        <v>10</v>
      </c>
      <c r="B17" s="28" t="s">
        <v>64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5"/>
      <c r="X17" s="74"/>
      <c r="Y17" s="74"/>
      <c r="Z17" s="77"/>
      <c r="AA17" s="74">
        <v>0.4</v>
      </c>
      <c r="AB17" s="74"/>
      <c r="AC17" s="74"/>
      <c r="AD17" s="74"/>
      <c r="AE17" s="55"/>
      <c r="AF17" s="74"/>
      <c r="AG17" s="74"/>
      <c r="AH17" s="77"/>
      <c r="AI17" s="74"/>
      <c r="AJ17" s="74"/>
      <c r="AK17" s="74"/>
      <c r="AL17" s="55">
        <f t="shared" si="0"/>
        <v>0.4</v>
      </c>
      <c r="AM17" s="81" t="s">
        <v>65</v>
      </c>
      <c r="AN17" s="82"/>
    </row>
    <row r="18" s="2" customFormat="1" ht="220" customHeight="1" spans="1:40">
      <c r="A18" s="23">
        <v>11</v>
      </c>
      <c r="B18" s="28" t="s">
        <v>66</v>
      </c>
      <c r="C18" s="74"/>
      <c r="D18" s="74"/>
      <c r="E18" s="74">
        <v>0.3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  <c r="X18" s="74"/>
      <c r="Y18" s="74"/>
      <c r="Z18" s="77"/>
      <c r="AA18" s="74">
        <v>0.2</v>
      </c>
      <c r="AB18" s="74"/>
      <c r="AC18" s="74"/>
      <c r="AD18" s="74"/>
      <c r="AE18" s="55"/>
      <c r="AF18" s="74"/>
      <c r="AG18" s="74"/>
      <c r="AH18" s="77"/>
      <c r="AI18" s="74"/>
      <c r="AJ18" s="74"/>
      <c r="AK18" s="74"/>
      <c r="AL18" s="55">
        <f t="shared" si="0"/>
        <v>0.5</v>
      </c>
      <c r="AM18" s="81" t="s">
        <v>262</v>
      </c>
      <c r="AN18" s="82"/>
    </row>
    <row r="19" s="2" customFormat="1" ht="220" customHeight="1" spans="1:40">
      <c r="A19" s="23">
        <v>12</v>
      </c>
      <c r="B19" s="28" t="s">
        <v>68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5"/>
      <c r="X19" s="74">
        <v>0.3</v>
      </c>
      <c r="Y19" s="74"/>
      <c r="Z19" s="77"/>
      <c r="AA19" s="74"/>
      <c r="AB19" s="74"/>
      <c r="AC19" s="74"/>
      <c r="AD19" s="74"/>
      <c r="AE19" s="55"/>
      <c r="AF19" s="74"/>
      <c r="AG19" s="74"/>
      <c r="AH19" s="77"/>
      <c r="AI19" s="74"/>
      <c r="AJ19" s="74"/>
      <c r="AK19" s="74"/>
      <c r="AL19" s="55">
        <f t="shared" si="0"/>
        <v>0.3</v>
      </c>
      <c r="AM19" s="81" t="s">
        <v>263</v>
      </c>
      <c r="AN19" s="82"/>
    </row>
    <row r="20" s="2" customFormat="1" ht="220" customHeight="1" spans="1:40">
      <c r="A20" s="23">
        <v>13</v>
      </c>
      <c r="B20" s="28" t="s">
        <v>70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  <c r="X20" s="74">
        <v>0.3</v>
      </c>
      <c r="Y20" s="74"/>
      <c r="Z20" s="77"/>
      <c r="AA20" s="74"/>
      <c r="AB20" s="74"/>
      <c r="AC20" s="74"/>
      <c r="AD20" s="74"/>
      <c r="AE20" s="55"/>
      <c r="AF20" s="74"/>
      <c r="AG20" s="74"/>
      <c r="AH20" s="77"/>
      <c r="AI20" s="74"/>
      <c r="AJ20" s="74"/>
      <c r="AK20" s="74"/>
      <c r="AL20" s="55">
        <f t="shared" si="0"/>
        <v>0.3</v>
      </c>
      <c r="AM20" s="81" t="s">
        <v>264</v>
      </c>
      <c r="AN20" s="82"/>
    </row>
    <row r="21" s="2" customFormat="1" ht="220" customHeight="1" spans="1:40">
      <c r="A21" s="23">
        <v>14</v>
      </c>
      <c r="B21" s="28" t="s">
        <v>72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5"/>
      <c r="X21" s="74"/>
      <c r="Y21" s="74"/>
      <c r="Z21" s="77"/>
      <c r="AA21" s="74"/>
      <c r="AB21" s="74"/>
      <c r="AC21" s="78">
        <f>0.5+2*0.5/7</f>
        <v>0.642857142857143</v>
      </c>
      <c r="AD21" s="74"/>
      <c r="AE21" s="55">
        <v>0.3</v>
      </c>
      <c r="AF21" s="74"/>
      <c r="AG21" s="74"/>
      <c r="AH21" s="77"/>
      <c r="AI21" s="74"/>
      <c r="AJ21" s="74"/>
      <c r="AK21" s="74"/>
      <c r="AL21" s="55">
        <f t="shared" si="0"/>
        <v>0.942857142857143</v>
      </c>
      <c r="AM21" s="81" t="s">
        <v>73</v>
      </c>
      <c r="AN21" s="82"/>
    </row>
    <row r="22" s="2" customFormat="1" ht="220" customHeight="1" spans="1:40">
      <c r="A22" s="23">
        <v>15</v>
      </c>
      <c r="B22" s="28" t="s">
        <v>74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5"/>
      <c r="X22" s="74"/>
      <c r="Y22" s="74"/>
      <c r="Z22" s="77"/>
      <c r="AA22" s="74"/>
      <c r="AB22" s="74"/>
      <c r="AC22" s="74"/>
      <c r="AD22" s="74"/>
      <c r="AE22" s="55">
        <v>0.3</v>
      </c>
      <c r="AF22" s="74"/>
      <c r="AG22" s="74"/>
      <c r="AH22" s="77"/>
      <c r="AI22" s="74"/>
      <c r="AJ22" s="74"/>
      <c r="AK22" s="74"/>
      <c r="AL22" s="55">
        <f t="shared" si="0"/>
        <v>0.3</v>
      </c>
      <c r="AM22" s="81" t="s">
        <v>75</v>
      </c>
      <c r="AN22" s="82"/>
    </row>
    <row r="23" s="2" customFormat="1" ht="220" customHeight="1" spans="1:40">
      <c r="A23" s="23">
        <v>16</v>
      </c>
      <c r="B23" s="28" t="s">
        <v>76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5"/>
      <c r="X23" s="74"/>
      <c r="Y23" s="74"/>
      <c r="Z23" s="77"/>
      <c r="AA23" s="74">
        <v>0.4</v>
      </c>
      <c r="AB23" s="74"/>
      <c r="AC23" s="74"/>
      <c r="AD23" s="74"/>
      <c r="AE23" s="55"/>
      <c r="AF23" s="74"/>
      <c r="AG23" s="74"/>
      <c r="AH23" s="77"/>
      <c r="AI23" s="74"/>
      <c r="AJ23" s="74"/>
      <c r="AK23" s="74"/>
      <c r="AL23" s="55">
        <f t="shared" si="0"/>
        <v>0.4</v>
      </c>
      <c r="AM23" s="81" t="s">
        <v>77</v>
      </c>
      <c r="AN23" s="82"/>
    </row>
    <row r="24" s="2" customFormat="1" ht="220" customHeight="1" spans="1:40">
      <c r="A24" s="23">
        <v>17</v>
      </c>
      <c r="B24" s="28" t="s">
        <v>78</v>
      </c>
      <c r="C24" s="75"/>
      <c r="D24" s="75"/>
      <c r="E24" s="74"/>
      <c r="F24" s="74"/>
      <c r="G24" s="74"/>
      <c r="H24" s="74"/>
      <c r="I24" s="74">
        <v>0.1</v>
      </c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5"/>
      <c r="X24" s="74"/>
      <c r="Y24" s="74"/>
      <c r="Z24" s="77"/>
      <c r="AA24" s="74"/>
      <c r="AB24" s="74">
        <v>0.2</v>
      </c>
      <c r="AC24" s="74"/>
      <c r="AD24" s="74"/>
      <c r="AE24" s="55"/>
      <c r="AF24" s="74"/>
      <c r="AG24" s="74"/>
      <c r="AH24" s="77"/>
      <c r="AI24" s="74"/>
      <c r="AJ24" s="74"/>
      <c r="AK24" s="74"/>
      <c r="AL24" s="55">
        <f t="shared" si="0"/>
        <v>0.3</v>
      </c>
      <c r="AM24" s="81" t="s">
        <v>79</v>
      </c>
      <c r="AN24" s="82" t="s">
        <v>265</v>
      </c>
    </row>
    <row r="25" s="2" customFormat="1" ht="312" customHeight="1" spans="1:40">
      <c r="A25" s="23">
        <v>18</v>
      </c>
      <c r="B25" s="28" t="s">
        <v>80</v>
      </c>
      <c r="C25" s="74"/>
      <c r="D25" s="74"/>
      <c r="E25" s="74"/>
      <c r="F25" s="74"/>
      <c r="G25" s="74"/>
      <c r="H25" s="74"/>
      <c r="I25" s="74">
        <v>0.1</v>
      </c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5"/>
      <c r="X25" s="74"/>
      <c r="Y25" s="74"/>
      <c r="Z25" s="77">
        <v>0.3</v>
      </c>
      <c r="AA25" s="74">
        <v>0.2</v>
      </c>
      <c r="AB25" s="74"/>
      <c r="AC25" s="74">
        <f>0.17*2</f>
        <v>0.34</v>
      </c>
      <c r="AD25" s="74"/>
      <c r="AE25" s="55">
        <v>0.3</v>
      </c>
      <c r="AF25" s="74"/>
      <c r="AG25" s="74"/>
      <c r="AH25" s="77"/>
      <c r="AI25" s="74"/>
      <c r="AJ25" s="74">
        <v>0.8</v>
      </c>
      <c r="AK25" s="74"/>
      <c r="AL25" s="55">
        <f t="shared" si="0"/>
        <v>2.04</v>
      </c>
      <c r="AM25" s="81" t="s">
        <v>81</v>
      </c>
      <c r="AN25" s="82"/>
    </row>
    <row r="26" s="2" customFormat="1" ht="220" customHeight="1" spans="1:40">
      <c r="A26" s="23">
        <v>19</v>
      </c>
      <c r="B26" s="28" t="s">
        <v>82</v>
      </c>
      <c r="C26" s="74"/>
      <c r="D26" s="74"/>
      <c r="E26" s="74"/>
      <c r="F26" s="74"/>
      <c r="G26" s="74"/>
      <c r="H26" s="74"/>
      <c r="I26" s="74">
        <v>0.1</v>
      </c>
      <c r="J26" s="74"/>
      <c r="K26" s="74"/>
      <c r="L26" s="74"/>
      <c r="M26" s="74"/>
      <c r="N26" s="74">
        <v>0.2</v>
      </c>
      <c r="O26" s="74"/>
      <c r="P26" s="74"/>
      <c r="Q26" s="74"/>
      <c r="R26" s="74"/>
      <c r="S26" s="74"/>
      <c r="T26" s="74"/>
      <c r="U26" s="74">
        <v>2</v>
      </c>
      <c r="V26" s="74"/>
      <c r="W26" s="75"/>
      <c r="X26" s="74"/>
      <c r="Y26" s="74"/>
      <c r="Z26" s="77">
        <v>0.3</v>
      </c>
      <c r="AA26" s="74"/>
      <c r="AB26" s="74"/>
      <c r="AC26" s="74">
        <v>0.17</v>
      </c>
      <c r="AD26" s="74"/>
      <c r="AE26" s="55"/>
      <c r="AF26" s="74"/>
      <c r="AG26" s="74"/>
      <c r="AH26" s="77"/>
      <c r="AI26" s="74"/>
      <c r="AJ26" s="74"/>
      <c r="AK26" s="74"/>
      <c r="AL26" s="55">
        <f t="shared" si="0"/>
        <v>2.77</v>
      </c>
      <c r="AM26" s="81" t="s">
        <v>83</v>
      </c>
      <c r="AN26" s="82"/>
    </row>
    <row r="27" s="2" customFormat="1" ht="220" customHeight="1" spans="1:40">
      <c r="A27" s="23">
        <v>20</v>
      </c>
      <c r="B27" s="28" t="s">
        <v>84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5"/>
      <c r="X27" s="74"/>
      <c r="Y27" s="74"/>
      <c r="Z27" s="77"/>
      <c r="AA27" s="74">
        <v>0.2</v>
      </c>
      <c r="AB27" s="74"/>
      <c r="AC27" s="74"/>
      <c r="AD27" s="74"/>
      <c r="AE27" s="55"/>
      <c r="AF27" s="74"/>
      <c r="AG27" s="74"/>
      <c r="AH27" s="77"/>
      <c r="AI27" s="74"/>
      <c r="AJ27" s="74"/>
      <c r="AK27" s="74"/>
      <c r="AL27" s="55">
        <f t="shared" si="0"/>
        <v>0.2</v>
      </c>
      <c r="AM27" s="81" t="s">
        <v>85</v>
      </c>
      <c r="AN27" s="82"/>
    </row>
    <row r="28" s="2" customFormat="1" ht="220" customHeight="1" spans="1:40">
      <c r="A28" s="23">
        <v>21</v>
      </c>
      <c r="B28" s="28" t="s">
        <v>86</v>
      </c>
      <c r="C28" s="74"/>
      <c r="D28" s="74"/>
      <c r="E28" s="74"/>
      <c r="F28" s="74"/>
      <c r="G28" s="74"/>
      <c r="H28" s="74">
        <v>0.2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5"/>
      <c r="X28" s="74">
        <v>0.3</v>
      </c>
      <c r="Y28" s="74"/>
      <c r="Z28" s="77"/>
      <c r="AA28" s="74">
        <v>0.2</v>
      </c>
      <c r="AB28" s="74"/>
      <c r="AC28" s="74"/>
      <c r="AD28" s="74"/>
      <c r="AE28" s="55"/>
      <c r="AF28" s="74"/>
      <c r="AG28" s="74"/>
      <c r="AH28" s="77"/>
      <c r="AI28" s="74"/>
      <c r="AJ28" s="74"/>
      <c r="AK28" s="74"/>
      <c r="AL28" s="55">
        <f t="shared" si="0"/>
        <v>0.7</v>
      </c>
      <c r="AM28" s="81" t="s">
        <v>87</v>
      </c>
      <c r="AN28" s="82"/>
    </row>
    <row r="29" s="2" customFormat="1" ht="220" customHeight="1" spans="1:40">
      <c r="A29" s="23">
        <v>22</v>
      </c>
      <c r="B29" s="28" t="s">
        <v>88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>
        <v>0.05</v>
      </c>
      <c r="W29" s="75"/>
      <c r="X29" s="74"/>
      <c r="Y29" s="74"/>
      <c r="Z29" s="77"/>
      <c r="AA29" s="74">
        <v>0.2</v>
      </c>
      <c r="AB29" s="74">
        <v>0.4</v>
      </c>
      <c r="AC29" s="74"/>
      <c r="AD29" s="74"/>
      <c r="AE29" s="55"/>
      <c r="AF29" s="74"/>
      <c r="AG29" s="74"/>
      <c r="AH29" s="77"/>
      <c r="AI29" s="74"/>
      <c r="AJ29" s="74"/>
      <c r="AK29" s="74"/>
      <c r="AL29" s="55">
        <f t="shared" si="0"/>
        <v>0.65</v>
      </c>
      <c r="AM29" s="81" t="s">
        <v>89</v>
      </c>
      <c r="AN29" s="56" t="s">
        <v>266</v>
      </c>
    </row>
    <row r="30" s="2" customFormat="1" ht="220" customHeight="1" spans="1:40">
      <c r="A30" s="23">
        <v>23</v>
      </c>
      <c r="B30" s="28" t="s">
        <v>90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5"/>
      <c r="X30" s="74"/>
      <c r="Y30" s="74"/>
      <c r="Z30" s="77"/>
      <c r="AA30" s="74">
        <v>0.2</v>
      </c>
      <c r="AB30" s="74"/>
      <c r="AC30" s="74">
        <v>0.17</v>
      </c>
      <c r="AD30" s="74"/>
      <c r="AE30" s="55"/>
      <c r="AF30" s="74"/>
      <c r="AG30" s="74"/>
      <c r="AH30" s="77"/>
      <c r="AI30" s="74"/>
      <c r="AJ30" s="74"/>
      <c r="AK30" s="74"/>
      <c r="AL30" s="55">
        <f t="shared" si="0"/>
        <v>0.37</v>
      </c>
      <c r="AM30" s="81" t="s">
        <v>91</v>
      </c>
      <c r="AN30" s="82"/>
    </row>
    <row r="31" s="2" customFormat="1" ht="220" customHeight="1" spans="1:40">
      <c r="A31" s="23">
        <v>24</v>
      </c>
      <c r="B31" s="28" t="s">
        <v>92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5"/>
      <c r="X31" s="74"/>
      <c r="Y31" s="74"/>
      <c r="Z31" s="76">
        <v>0.3</v>
      </c>
      <c r="AA31" s="74">
        <v>0.2</v>
      </c>
      <c r="AB31" s="74"/>
      <c r="AC31" s="74"/>
      <c r="AD31" s="74"/>
      <c r="AE31" s="55"/>
      <c r="AF31" s="74"/>
      <c r="AG31" s="74"/>
      <c r="AH31" s="77"/>
      <c r="AI31" s="74"/>
      <c r="AJ31" s="74"/>
      <c r="AK31" s="74"/>
      <c r="AL31" s="55">
        <f t="shared" si="0"/>
        <v>0.5</v>
      </c>
      <c r="AM31" s="81" t="s">
        <v>93</v>
      </c>
      <c r="AN31" s="82"/>
    </row>
    <row r="32" s="2" customFormat="1" ht="220" customHeight="1" spans="1:40">
      <c r="A32" s="23">
        <v>25</v>
      </c>
      <c r="B32" s="28" t="s">
        <v>94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6"/>
      <c r="X32" s="74">
        <v>0.3</v>
      </c>
      <c r="Y32" s="74"/>
      <c r="Z32" s="77"/>
      <c r="AA32" s="74"/>
      <c r="AB32" s="74"/>
      <c r="AC32" s="74">
        <v>0.34</v>
      </c>
      <c r="AD32" s="74"/>
      <c r="AE32" s="55"/>
      <c r="AF32" s="74"/>
      <c r="AG32" s="74"/>
      <c r="AH32" s="77"/>
      <c r="AI32" s="74"/>
      <c r="AJ32" s="74"/>
      <c r="AK32" s="74"/>
      <c r="AL32" s="55">
        <f t="shared" si="0"/>
        <v>0.64</v>
      </c>
      <c r="AM32" s="81" t="s">
        <v>267</v>
      </c>
      <c r="AN32" s="56" t="s">
        <v>268</v>
      </c>
    </row>
    <row r="33" s="2" customFormat="1" ht="220" customHeight="1" spans="1:40">
      <c r="A33" s="23">
        <v>26</v>
      </c>
      <c r="B33" s="28" t="s">
        <v>96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5"/>
      <c r="X33" s="74"/>
      <c r="Y33" s="74"/>
      <c r="Z33" s="77"/>
      <c r="AA33" s="74">
        <v>0.2</v>
      </c>
      <c r="AB33" s="74"/>
      <c r="AC33" s="74"/>
      <c r="AD33" s="74"/>
      <c r="AE33" s="55"/>
      <c r="AF33" s="74"/>
      <c r="AG33" s="74"/>
      <c r="AH33" s="77"/>
      <c r="AI33" s="74"/>
      <c r="AJ33" s="74"/>
      <c r="AK33" s="74"/>
      <c r="AL33" s="55">
        <f t="shared" si="0"/>
        <v>0.2</v>
      </c>
      <c r="AM33" s="81" t="s">
        <v>97</v>
      </c>
      <c r="AN33" s="82"/>
    </row>
    <row r="34" s="2" customFormat="1" ht="220" customHeight="1" spans="1:40">
      <c r="A34" s="23">
        <v>27</v>
      </c>
      <c r="B34" s="28" t="s">
        <v>359</v>
      </c>
      <c r="C34" s="74"/>
      <c r="D34" s="74"/>
      <c r="E34" s="74"/>
      <c r="F34" s="74"/>
      <c r="G34" s="74"/>
      <c r="H34" s="74"/>
      <c r="I34" s="74"/>
      <c r="J34" s="74"/>
      <c r="K34" s="74">
        <v>0.5</v>
      </c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>
        <v>0.75</v>
      </c>
      <c r="W34" s="75"/>
      <c r="X34" s="74"/>
      <c r="Y34" s="74"/>
      <c r="Z34" s="77"/>
      <c r="AA34" s="74"/>
      <c r="AB34" s="74"/>
      <c r="AC34" s="74"/>
      <c r="AD34" s="74"/>
      <c r="AE34" s="55"/>
      <c r="AF34" s="74"/>
      <c r="AG34" s="74"/>
      <c r="AH34" s="77"/>
      <c r="AI34" s="74"/>
      <c r="AJ34" s="74"/>
      <c r="AK34" s="74"/>
      <c r="AL34" s="55">
        <f t="shared" si="0"/>
        <v>1.25</v>
      </c>
      <c r="AM34" s="81" t="s">
        <v>269</v>
      </c>
      <c r="AN34" s="56" t="s">
        <v>270</v>
      </c>
    </row>
    <row r="35" s="2" customFormat="1" ht="220" customHeight="1" spans="1:40">
      <c r="A35" s="23">
        <v>28</v>
      </c>
      <c r="B35" s="28" t="s">
        <v>100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5"/>
      <c r="X35" s="74"/>
      <c r="Y35" s="74"/>
      <c r="Z35" s="77"/>
      <c r="AA35" s="74"/>
      <c r="AB35" s="74"/>
      <c r="AC35" s="74">
        <v>0.34</v>
      </c>
      <c r="AD35" s="74"/>
      <c r="AE35" s="55">
        <v>0.3</v>
      </c>
      <c r="AF35" s="74"/>
      <c r="AG35" s="74"/>
      <c r="AH35" s="77"/>
      <c r="AI35" s="74"/>
      <c r="AJ35" s="74"/>
      <c r="AK35" s="74"/>
      <c r="AL35" s="55">
        <f t="shared" si="0"/>
        <v>0.64</v>
      </c>
      <c r="AM35" s="81" t="s">
        <v>271</v>
      </c>
      <c r="AN35" s="56" t="s">
        <v>272</v>
      </c>
    </row>
    <row r="36" s="2" customFormat="1" ht="220" customHeight="1" spans="1:40">
      <c r="A36" s="23">
        <v>29</v>
      </c>
      <c r="B36" s="28" t="s">
        <v>102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>
        <v>0.398</v>
      </c>
      <c r="W36" s="75"/>
      <c r="X36" s="74"/>
      <c r="Y36" s="74"/>
      <c r="Z36" s="77"/>
      <c r="AA36" s="74"/>
      <c r="AB36" s="74"/>
      <c r="AC36" s="74"/>
      <c r="AD36" s="74"/>
      <c r="AE36" s="55"/>
      <c r="AF36" s="74"/>
      <c r="AG36" s="74"/>
      <c r="AH36" s="77"/>
      <c r="AI36" s="74"/>
      <c r="AJ36" s="74"/>
      <c r="AK36" s="74"/>
      <c r="AL36" s="55">
        <f t="shared" si="0"/>
        <v>0.398</v>
      </c>
      <c r="AM36" s="81" t="s">
        <v>273</v>
      </c>
      <c r="AN36" s="56" t="s">
        <v>274</v>
      </c>
    </row>
    <row r="37" s="2" customFormat="1" ht="220" customHeight="1" spans="1:40">
      <c r="A37" s="23">
        <v>30</v>
      </c>
      <c r="B37" s="28" t="s">
        <v>104</v>
      </c>
      <c r="C37" s="74"/>
      <c r="D37" s="74"/>
      <c r="E37" s="74"/>
      <c r="F37" s="74"/>
      <c r="G37" s="74"/>
      <c r="H37" s="74"/>
      <c r="I37" s="74">
        <v>0.1</v>
      </c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5"/>
      <c r="X37" s="74"/>
      <c r="Y37" s="74"/>
      <c r="Z37" s="77"/>
      <c r="AA37" s="74">
        <v>0.4</v>
      </c>
      <c r="AB37" s="74"/>
      <c r="AC37" s="74"/>
      <c r="AD37" s="74"/>
      <c r="AE37" s="55"/>
      <c r="AF37" s="74"/>
      <c r="AG37" s="74"/>
      <c r="AH37" s="77"/>
      <c r="AI37" s="74"/>
      <c r="AJ37" s="74"/>
      <c r="AK37" s="74"/>
      <c r="AL37" s="55">
        <f t="shared" si="0"/>
        <v>0.5</v>
      </c>
      <c r="AM37" s="81" t="s">
        <v>275</v>
      </c>
      <c r="AN37" s="82"/>
    </row>
    <row r="38" s="2" customFormat="1" ht="220" customHeight="1" spans="1:40">
      <c r="A38" s="23">
        <v>31</v>
      </c>
      <c r="B38" s="28" t="s">
        <v>106</v>
      </c>
      <c r="C38" s="74"/>
      <c r="D38" s="74"/>
      <c r="E38" s="74"/>
      <c r="F38" s="74"/>
      <c r="G38" s="74"/>
      <c r="H38" s="74"/>
      <c r="I38" s="74">
        <v>0.2</v>
      </c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5"/>
      <c r="X38" s="74"/>
      <c r="Y38" s="74"/>
      <c r="Z38" s="77"/>
      <c r="AA38" s="74">
        <v>0.4</v>
      </c>
      <c r="AB38" s="74"/>
      <c r="AC38" s="74"/>
      <c r="AD38" s="74"/>
      <c r="AE38" s="55"/>
      <c r="AF38" s="74"/>
      <c r="AG38" s="74"/>
      <c r="AH38" s="77"/>
      <c r="AI38" s="74"/>
      <c r="AJ38" s="74"/>
      <c r="AK38" s="74"/>
      <c r="AL38" s="55">
        <f t="shared" si="0"/>
        <v>0.6</v>
      </c>
      <c r="AM38" s="81" t="s">
        <v>276</v>
      </c>
      <c r="AN38" s="82"/>
    </row>
    <row r="39" s="2" customFormat="1" ht="220" customHeight="1" spans="1:40">
      <c r="A39" s="23">
        <v>32</v>
      </c>
      <c r="B39" s="28" t="s">
        <v>108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5"/>
      <c r="X39" s="74">
        <v>1.2</v>
      </c>
      <c r="Y39" s="74"/>
      <c r="Z39" s="77"/>
      <c r="AA39" s="74"/>
      <c r="AB39" s="74"/>
      <c r="AC39" s="74"/>
      <c r="AD39" s="74"/>
      <c r="AE39" s="55"/>
      <c r="AF39" s="74"/>
      <c r="AG39" s="74"/>
      <c r="AH39" s="77"/>
      <c r="AI39" s="74"/>
      <c r="AJ39" s="74"/>
      <c r="AK39" s="74"/>
      <c r="AL39" s="55">
        <f t="shared" si="0"/>
        <v>1.2</v>
      </c>
      <c r="AM39" s="81" t="s">
        <v>277</v>
      </c>
      <c r="AN39" s="56" t="s">
        <v>278</v>
      </c>
    </row>
    <row r="40" s="2" customFormat="1" ht="220" customHeight="1" spans="1:40">
      <c r="A40" s="23">
        <v>33</v>
      </c>
      <c r="B40" s="28" t="s">
        <v>110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5"/>
      <c r="X40" s="74">
        <v>0.3</v>
      </c>
      <c r="Y40" s="74"/>
      <c r="Z40" s="76">
        <v>0.3</v>
      </c>
      <c r="AA40" s="74"/>
      <c r="AB40" s="74"/>
      <c r="AC40" s="74"/>
      <c r="AD40" s="74"/>
      <c r="AE40" s="55"/>
      <c r="AF40" s="74"/>
      <c r="AG40" s="74"/>
      <c r="AH40" s="77"/>
      <c r="AI40" s="74"/>
      <c r="AJ40" s="74"/>
      <c r="AK40" s="74"/>
      <c r="AL40" s="55">
        <f t="shared" si="0"/>
        <v>0.6</v>
      </c>
      <c r="AM40" s="81" t="s">
        <v>279</v>
      </c>
      <c r="AN40" s="56" t="s">
        <v>280</v>
      </c>
    </row>
    <row r="41" s="2" customFormat="1" ht="220" customHeight="1" spans="1:40">
      <c r="A41" s="23">
        <v>34</v>
      </c>
      <c r="B41" s="28" t="s">
        <v>112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>
        <v>0.2</v>
      </c>
      <c r="N41" s="74"/>
      <c r="O41" s="74"/>
      <c r="P41" s="74"/>
      <c r="Q41" s="74"/>
      <c r="R41" s="74"/>
      <c r="S41" s="74"/>
      <c r="T41" s="74"/>
      <c r="U41" s="74">
        <v>5.56</v>
      </c>
      <c r="V41" s="74"/>
      <c r="W41" s="75"/>
      <c r="X41" s="74"/>
      <c r="Y41" s="74"/>
      <c r="Z41" s="77"/>
      <c r="AA41" s="74">
        <v>0.8</v>
      </c>
      <c r="AB41" s="74"/>
      <c r="AC41" s="74">
        <v>0.17</v>
      </c>
      <c r="AD41" s="74"/>
      <c r="AE41" s="55"/>
      <c r="AF41" s="74"/>
      <c r="AG41" s="74"/>
      <c r="AH41" s="77"/>
      <c r="AI41" s="74"/>
      <c r="AJ41" s="74"/>
      <c r="AK41" s="74"/>
      <c r="AL41" s="55">
        <f t="shared" si="0"/>
        <v>6.73</v>
      </c>
      <c r="AM41" s="81" t="s">
        <v>281</v>
      </c>
      <c r="AN41" s="56"/>
    </row>
    <row r="42" s="2" customFormat="1" ht="220" customHeight="1" spans="1:40">
      <c r="A42" s="23">
        <v>35</v>
      </c>
      <c r="B42" s="28" t="s">
        <v>114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5"/>
      <c r="X42" s="74"/>
      <c r="Y42" s="74"/>
      <c r="Z42" s="77"/>
      <c r="AA42" s="74"/>
      <c r="AB42" s="74"/>
      <c r="AC42" s="74">
        <v>0.34</v>
      </c>
      <c r="AD42" s="74"/>
      <c r="AE42" s="55"/>
      <c r="AF42" s="74"/>
      <c r="AG42" s="74"/>
      <c r="AH42" s="77"/>
      <c r="AI42" s="74"/>
      <c r="AJ42" s="74"/>
      <c r="AK42" s="74"/>
      <c r="AL42" s="55">
        <f t="shared" si="0"/>
        <v>0.34</v>
      </c>
      <c r="AM42" s="81" t="s">
        <v>282</v>
      </c>
      <c r="AN42" s="82"/>
    </row>
    <row r="43" s="2" customFormat="1" ht="220" customHeight="1" spans="1:40">
      <c r="A43" s="23">
        <v>36</v>
      </c>
      <c r="B43" s="28" t="s">
        <v>116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5"/>
      <c r="X43" s="74"/>
      <c r="Y43" s="74"/>
      <c r="Z43" s="76">
        <v>0.3</v>
      </c>
      <c r="AA43" s="74"/>
      <c r="AB43" s="74"/>
      <c r="AC43" s="74"/>
      <c r="AD43" s="74"/>
      <c r="AE43" s="55"/>
      <c r="AF43" s="74"/>
      <c r="AG43" s="74"/>
      <c r="AH43" s="77"/>
      <c r="AI43" s="74"/>
      <c r="AJ43" s="74"/>
      <c r="AK43" s="74"/>
      <c r="AL43" s="55">
        <f t="shared" si="0"/>
        <v>0.3</v>
      </c>
      <c r="AM43" s="83" t="s">
        <v>117</v>
      </c>
      <c r="AN43" s="82"/>
    </row>
    <row r="44" s="2" customFormat="1" ht="299" customHeight="1" spans="1:40">
      <c r="A44" s="23">
        <v>37</v>
      </c>
      <c r="B44" s="28" t="s">
        <v>118</v>
      </c>
      <c r="C44" s="74"/>
      <c r="D44" s="74"/>
      <c r="E44" s="74">
        <v>0.5</v>
      </c>
      <c r="F44" s="74">
        <v>0.2</v>
      </c>
      <c r="G44" s="74"/>
      <c r="H44" s="74">
        <v>0.2</v>
      </c>
      <c r="I44" s="74">
        <v>0.2</v>
      </c>
      <c r="J44" s="74"/>
      <c r="K44" s="74"/>
      <c r="L44" s="74"/>
      <c r="M44" s="74">
        <v>0.2</v>
      </c>
      <c r="N44" s="74"/>
      <c r="O44" s="74"/>
      <c r="P44" s="74"/>
      <c r="Q44" s="74"/>
      <c r="R44" s="74">
        <v>1</v>
      </c>
      <c r="S44" s="74"/>
      <c r="T44" s="74"/>
      <c r="U44" s="74"/>
      <c r="V44" s="74">
        <v>0.8</v>
      </c>
      <c r="W44" s="74"/>
      <c r="X44" s="74"/>
      <c r="Y44" s="74"/>
      <c r="Z44" s="77"/>
      <c r="AA44" s="74">
        <v>0.4</v>
      </c>
      <c r="AB44" s="74"/>
      <c r="AC44" s="74"/>
      <c r="AD44" s="74">
        <v>1</v>
      </c>
      <c r="AE44" s="55">
        <v>0.3</v>
      </c>
      <c r="AF44" s="74"/>
      <c r="AG44" s="74"/>
      <c r="AH44" s="77"/>
      <c r="AI44" s="74"/>
      <c r="AJ44" s="74"/>
      <c r="AK44" s="74"/>
      <c r="AL44" s="55">
        <f t="shared" si="0"/>
        <v>4.8</v>
      </c>
      <c r="AM44" s="81" t="s">
        <v>283</v>
      </c>
      <c r="AN44" s="82" t="s">
        <v>284</v>
      </c>
    </row>
    <row r="45" s="2" customFormat="1" ht="220" customHeight="1" spans="1:40">
      <c r="A45" s="23">
        <v>38</v>
      </c>
      <c r="B45" s="28" t="s">
        <v>120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5"/>
      <c r="X45" s="74"/>
      <c r="Y45" s="74"/>
      <c r="Z45" s="77"/>
      <c r="AA45" s="74">
        <v>0.4</v>
      </c>
      <c r="AB45" s="74"/>
      <c r="AC45" s="74"/>
      <c r="AD45" s="74"/>
      <c r="AE45" s="55"/>
      <c r="AF45" s="74"/>
      <c r="AG45" s="74"/>
      <c r="AH45" s="77"/>
      <c r="AI45" s="74"/>
      <c r="AJ45" s="74"/>
      <c r="AK45" s="74"/>
      <c r="AL45" s="55">
        <f t="shared" si="0"/>
        <v>0.4</v>
      </c>
      <c r="AM45" s="81" t="s">
        <v>285</v>
      </c>
      <c r="AN45" s="82"/>
    </row>
    <row r="46" s="2" customFormat="1" ht="220" customHeight="1" spans="1:40">
      <c r="A46" s="23">
        <v>39</v>
      </c>
      <c r="B46" s="28" t="s">
        <v>122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5"/>
      <c r="X46" s="74">
        <v>0.3</v>
      </c>
      <c r="Y46" s="74"/>
      <c r="Z46" s="77"/>
      <c r="AA46" s="74"/>
      <c r="AB46" s="74"/>
      <c r="AC46" s="74"/>
      <c r="AD46" s="74"/>
      <c r="AE46" s="55"/>
      <c r="AF46" s="74"/>
      <c r="AG46" s="74"/>
      <c r="AH46" s="77"/>
      <c r="AI46" s="74"/>
      <c r="AJ46" s="74"/>
      <c r="AK46" s="74"/>
      <c r="AL46" s="55">
        <f t="shared" si="0"/>
        <v>0.3</v>
      </c>
      <c r="AM46" s="81" t="s">
        <v>123</v>
      </c>
      <c r="AN46" s="82"/>
    </row>
    <row r="47" s="2" customFormat="1" ht="220" customHeight="1" spans="1:40">
      <c r="A47" s="23">
        <v>40</v>
      </c>
      <c r="B47" s="28" t="s">
        <v>124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5"/>
      <c r="X47" s="74"/>
      <c r="Y47" s="74"/>
      <c r="Z47" s="77">
        <v>0.3</v>
      </c>
      <c r="AA47" s="74"/>
      <c r="AB47" s="74"/>
      <c r="AC47" s="74">
        <v>0.17</v>
      </c>
      <c r="AD47" s="74"/>
      <c r="AE47" s="55"/>
      <c r="AF47" s="74"/>
      <c r="AG47" s="74"/>
      <c r="AH47" s="77"/>
      <c r="AI47" s="74"/>
      <c r="AJ47" s="74"/>
      <c r="AK47" s="74"/>
      <c r="AL47" s="55">
        <f t="shared" si="0"/>
        <v>0.47</v>
      </c>
      <c r="AM47" s="81" t="s">
        <v>286</v>
      </c>
      <c r="AN47" s="82"/>
    </row>
    <row r="48" s="2" customFormat="1" ht="220" customHeight="1" spans="1:40">
      <c r="A48" s="23">
        <v>41</v>
      </c>
      <c r="B48" s="28" t="s">
        <v>126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5"/>
      <c r="X48" s="74">
        <v>0.3</v>
      </c>
      <c r="Y48" s="74"/>
      <c r="Z48" s="77"/>
      <c r="AA48" s="74">
        <v>0.6</v>
      </c>
      <c r="AB48" s="74"/>
      <c r="AC48" s="74"/>
      <c r="AD48" s="74"/>
      <c r="AE48" s="55"/>
      <c r="AF48" s="74"/>
      <c r="AG48" s="74"/>
      <c r="AH48" s="77"/>
      <c r="AI48" s="74"/>
      <c r="AJ48" s="74"/>
      <c r="AK48" s="74"/>
      <c r="AL48" s="55">
        <f t="shared" si="0"/>
        <v>0.9</v>
      </c>
      <c r="AM48" s="81" t="s">
        <v>287</v>
      </c>
      <c r="AN48" s="56" t="s">
        <v>288</v>
      </c>
    </row>
    <row r="49" s="2" customFormat="1" ht="220" customHeight="1" spans="1:40">
      <c r="A49" s="23">
        <v>42</v>
      </c>
      <c r="B49" s="28" t="s">
        <v>128</v>
      </c>
      <c r="C49" s="74"/>
      <c r="D49" s="74"/>
      <c r="E49" s="74"/>
      <c r="F49" s="74"/>
      <c r="G49" s="74"/>
      <c r="H49" s="74"/>
      <c r="I49" s="74">
        <v>0.3</v>
      </c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5"/>
      <c r="X49" s="74"/>
      <c r="Y49" s="74"/>
      <c r="Z49" s="77"/>
      <c r="AA49" s="74"/>
      <c r="AB49" s="74"/>
      <c r="AC49" s="74">
        <v>0.34</v>
      </c>
      <c r="AD49" s="74"/>
      <c r="AE49" s="55"/>
      <c r="AF49" s="74"/>
      <c r="AG49" s="74"/>
      <c r="AH49" s="77"/>
      <c r="AI49" s="74"/>
      <c r="AJ49" s="74"/>
      <c r="AK49" s="74"/>
      <c r="AL49" s="55">
        <f t="shared" si="0"/>
        <v>0.64</v>
      </c>
      <c r="AM49" s="81" t="s">
        <v>289</v>
      </c>
      <c r="AN49" s="82"/>
    </row>
    <row r="50" s="2" customFormat="1" ht="220" customHeight="1" spans="1:40">
      <c r="A50" s="23">
        <v>43</v>
      </c>
      <c r="B50" s="28" t="s">
        <v>130</v>
      </c>
      <c r="C50" s="74"/>
      <c r="D50" s="74"/>
      <c r="E50" s="74"/>
      <c r="F50" s="74"/>
      <c r="G50" s="74"/>
      <c r="H50" s="74"/>
      <c r="I50" s="74">
        <v>0.1</v>
      </c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5"/>
      <c r="X50" s="74"/>
      <c r="Y50" s="74"/>
      <c r="Z50" s="77"/>
      <c r="AA50" s="74">
        <v>0.4</v>
      </c>
      <c r="AB50" s="74">
        <v>0.2</v>
      </c>
      <c r="AC50" s="74"/>
      <c r="AD50" s="74"/>
      <c r="AE50" s="55"/>
      <c r="AF50" s="74"/>
      <c r="AG50" s="74"/>
      <c r="AH50" s="77"/>
      <c r="AI50" s="74"/>
      <c r="AJ50" s="74"/>
      <c r="AK50" s="74"/>
      <c r="AL50" s="55">
        <f t="shared" si="0"/>
        <v>0.7</v>
      </c>
      <c r="AM50" s="81" t="s">
        <v>290</v>
      </c>
      <c r="AN50" s="82"/>
    </row>
    <row r="51" s="2" customFormat="1" ht="220" customHeight="1" spans="1:40">
      <c r="A51" s="23">
        <v>44</v>
      </c>
      <c r="B51" s="28" t="s">
        <v>132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5"/>
      <c r="X51" s="74"/>
      <c r="Y51" s="74"/>
      <c r="Z51" s="77"/>
      <c r="AA51" s="74">
        <v>0.2</v>
      </c>
      <c r="AB51" s="74"/>
      <c r="AC51" s="74"/>
      <c r="AD51" s="74"/>
      <c r="AE51" s="55"/>
      <c r="AF51" s="74"/>
      <c r="AG51" s="74"/>
      <c r="AH51" s="77"/>
      <c r="AI51" s="74"/>
      <c r="AJ51" s="74"/>
      <c r="AK51" s="74"/>
      <c r="AL51" s="55">
        <f t="shared" si="0"/>
        <v>0.2</v>
      </c>
      <c r="AM51" s="81" t="s">
        <v>133</v>
      </c>
      <c r="AN51" s="82"/>
    </row>
    <row r="52" s="2" customFormat="1" ht="220" customHeight="1" spans="1:40">
      <c r="A52" s="23">
        <v>45</v>
      </c>
      <c r="B52" s="28" t="s">
        <v>134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5"/>
      <c r="X52" s="74"/>
      <c r="Y52" s="74"/>
      <c r="Z52" s="77"/>
      <c r="AA52" s="74"/>
      <c r="AB52" s="74"/>
      <c r="AC52" s="78">
        <f>0.5+0.5/7</f>
        <v>0.571428571428571</v>
      </c>
      <c r="AD52" s="74"/>
      <c r="AE52" s="55"/>
      <c r="AF52" s="74"/>
      <c r="AG52" s="74"/>
      <c r="AH52" s="77"/>
      <c r="AI52" s="74"/>
      <c r="AJ52" s="74"/>
      <c r="AK52" s="74"/>
      <c r="AL52" s="55">
        <f t="shared" si="0"/>
        <v>0.571428571428571</v>
      </c>
      <c r="AM52" s="81" t="s">
        <v>291</v>
      </c>
      <c r="AN52" s="82"/>
    </row>
    <row r="53" s="2" customFormat="1" ht="220" customHeight="1" spans="1:40">
      <c r="A53" s="23">
        <v>46</v>
      </c>
      <c r="B53" s="24" t="s">
        <v>136</v>
      </c>
      <c r="C53" s="74"/>
      <c r="D53" s="74"/>
      <c r="E53" s="74"/>
      <c r="F53" s="74"/>
      <c r="G53" s="74"/>
      <c r="H53" s="74"/>
      <c r="I53" s="74">
        <v>0.1</v>
      </c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5"/>
      <c r="X53" s="74"/>
      <c r="Y53" s="74"/>
      <c r="Z53" s="77"/>
      <c r="AA53" s="74"/>
      <c r="AB53" s="74"/>
      <c r="AC53" s="74"/>
      <c r="AD53" s="74"/>
      <c r="AE53" s="55"/>
      <c r="AF53" s="74"/>
      <c r="AG53" s="74"/>
      <c r="AH53" s="77"/>
      <c r="AI53" s="74"/>
      <c r="AJ53" s="74"/>
      <c r="AK53" s="74"/>
      <c r="AL53" s="55">
        <f t="shared" si="0"/>
        <v>0.1</v>
      </c>
      <c r="AM53" s="81" t="s">
        <v>292</v>
      </c>
      <c r="AN53" s="82"/>
    </row>
    <row r="54" s="2" customFormat="1" ht="220" customHeight="1" spans="1:40">
      <c r="A54" s="23">
        <v>47</v>
      </c>
      <c r="B54" s="28" t="s">
        <v>138</v>
      </c>
      <c r="C54" s="74"/>
      <c r="D54" s="74"/>
      <c r="E54" s="74"/>
      <c r="F54" s="74"/>
      <c r="G54" s="74"/>
      <c r="H54" s="74"/>
      <c r="I54" s="74">
        <v>0.3</v>
      </c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5"/>
      <c r="X54" s="74"/>
      <c r="Y54" s="74"/>
      <c r="Z54" s="77"/>
      <c r="AA54" s="74"/>
      <c r="AB54" s="74"/>
      <c r="AC54" s="74"/>
      <c r="AD54" s="74"/>
      <c r="AE54" s="55"/>
      <c r="AF54" s="74"/>
      <c r="AG54" s="74"/>
      <c r="AH54" s="77"/>
      <c r="AI54" s="74"/>
      <c r="AJ54" s="74"/>
      <c r="AK54" s="74"/>
      <c r="AL54" s="55">
        <f t="shared" si="0"/>
        <v>0.3</v>
      </c>
      <c r="AM54" s="81" t="s">
        <v>139</v>
      </c>
      <c r="AN54" s="82"/>
    </row>
    <row r="55" s="2" customFormat="1" ht="220" customHeight="1" spans="1:40">
      <c r="A55" s="23">
        <v>48</v>
      </c>
      <c r="B55" s="28" t="s">
        <v>140</v>
      </c>
      <c r="C55" s="74"/>
      <c r="D55" s="74"/>
      <c r="E55" s="74"/>
      <c r="F55" s="74"/>
      <c r="G55" s="74"/>
      <c r="H55" s="74"/>
      <c r="I55" s="74">
        <v>0.2</v>
      </c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5"/>
      <c r="X55" s="74"/>
      <c r="Y55" s="74"/>
      <c r="Z55" s="77"/>
      <c r="AA55" s="74"/>
      <c r="AB55" s="74"/>
      <c r="AC55" s="74"/>
      <c r="AD55" s="74"/>
      <c r="AE55" s="55"/>
      <c r="AF55" s="74"/>
      <c r="AG55" s="74"/>
      <c r="AH55" s="77"/>
      <c r="AI55" s="74"/>
      <c r="AJ55" s="74"/>
      <c r="AK55" s="74"/>
      <c r="AL55" s="55">
        <f t="shared" si="0"/>
        <v>0.2</v>
      </c>
      <c r="AM55" s="81" t="s">
        <v>293</v>
      </c>
      <c r="AN55" s="82"/>
    </row>
    <row r="56" s="2" customFormat="1" ht="220" customHeight="1" spans="1:40">
      <c r="A56" s="23">
        <v>49</v>
      </c>
      <c r="B56" s="28" t="s">
        <v>142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5"/>
      <c r="X56" s="74"/>
      <c r="Y56" s="74"/>
      <c r="Z56" s="77"/>
      <c r="AA56" s="74">
        <v>0.2</v>
      </c>
      <c r="AB56" s="74"/>
      <c r="AC56" s="74"/>
      <c r="AD56" s="74"/>
      <c r="AE56" s="55"/>
      <c r="AF56" s="74"/>
      <c r="AG56" s="74"/>
      <c r="AH56" s="77"/>
      <c r="AI56" s="74"/>
      <c r="AJ56" s="74"/>
      <c r="AK56" s="74"/>
      <c r="AL56" s="55">
        <f t="shared" si="0"/>
        <v>0.2</v>
      </c>
      <c r="AM56" s="81" t="s">
        <v>143</v>
      </c>
      <c r="AN56" s="82"/>
    </row>
    <row r="57" s="2" customFormat="1" ht="220" customHeight="1" spans="1:40">
      <c r="A57" s="23">
        <v>50</v>
      </c>
      <c r="B57" s="28" t="s">
        <v>144</v>
      </c>
      <c r="C57" s="74"/>
      <c r="D57" s="74"/>
      <c r="E57" s="74"/>
      <c r="F57" s="74"/>
      <c r="G57" s="74"/>
      <c r="H57" s="74"/>
      <c r="I57" s="74">
        <v>0.1</v>
      </c>
      <c r="J57" s="74"/>
      <c r="K57" s="74"/>
      <c r="L57" s="74"/>
      <c r="M57" s="74">
        <v>0.2</v>
      </c>
      <c r="N57" s="74">
        <v>0.2</v>
      </c>
      <c r="O57" s="74"/>
      <c r="P57" s="74"/>
      <c r="Q57" s="74"/>
      <c r="R57" s="74"/>
      <c r="S57" s="74"/>
      <c r="T57" s="74"/>
      <c r="U57" s="74"/>
      <c r="V57" s="74"/>
      <c r="W57" s="75"/>
      <c r="X57" s="74"/>
      <c r="Y57" s="74"/>
      <c r="Z57" s="77"/>
      <c r="AA57" s="74"/>
      <c r="AB57" s="74"/>
      <c r="AC57" s="74"/>
      <c r="AD57" s="74"/>
      <c r="AE57" s="55"/>
      <c r="AF57" s="74"/>
      <c r="AG57" s="74"/>
      <c r="AH57" s="77"/>
      <c r="AI57" s="74"/>
      <c r="AJ57" s="74"/>
      <c r="AK57" s="74"/>
      <c r="AL57" s="55">
        <f t="shared" si="0"/>
        <v>0.5</v>
      </c>
      <c r="AM57" s="81" t="s">
        <v>145</v>
      </c>
      <c r="AN57" s="82"/>
    </row>
    <row r="58" s="2" customFormat="1" ht="220" customHeight="1" spans="1:40">
      <c r="A58" s="23">
        <v>51</v>
      </c>
      <c r="B58" s="28" t="s">
        <v>146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>
        <v>0.2</v>
      </c>
      <c r="N58" s="74"/>
      <c r="O58" s="74"/>
      <c r="P58" s="74"/>
      <c r="Q58" s="74"/>
      <c r="R58" s="74"/>
      <c r="S58" s="74"/>
      <c r="T58" s="74"/>
      <c r="U58" s="74"/>
      <c r="V58" s="74"/>
      <c r="W58" s="75"/>
      <c r="X58" s="74"/>
      <c r="Y58" s="74"/>
      <c r="Z58" s="77"/>
      <c r="AA58" s="74">
        <v>0.2</v>
      </c>
      <c r="AB58" s="74"/>
      <c r="AC58" s="74">
        <v>0.17</v>
      </c>
      <c r="AD58" s="74"/>
      <c r="AE58" s="55"/>
      <c r="AF58" s="74"/>
      <c r="AG58" s="74"/>
      <c r="AH58" s="77"/>
      <c r="AI58" s="74"/>
      <c r="AJ58" s="74"/>
      <c r="AK58" s="74"/>
      <c r="AL58" s="55">
        <f t="shared" si="0"/>
        <v>0.57</v>
      </c>
      <c r="AM58" s="81" t="s">
        <v>360</v>
      </c>
      <c r="AN58" s="82"/>
    </row>
    <row r="59" s="2" customFormat="1" ht="220" customHeight="1" spans="1:40">
      <c r="A59" s="23">
        <v>52</v>
      </c>
      <c r="B59" s="28" t="s">
        <v>148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5"/>
      <c r="X59" s="74"/>
      <c r="Y59" s="74"/>
      <c r="Z59" s="77">
        <v>0.3</v>
      </c>
      <c r="AA59" s="74"/>
      <c r="AB59" s="74"/>
      <c r="AC59" s="74"/>
      <c r="AD59" s="74"/>
      <c r="AE59" s="55"/>
      <c r="AF59" s="74"/>
      <c r="AG59" s="74"/>
      <c r="AH59" s="77"/>
      <c r="AI59" s="74"/>
      <c r="AJ59" s="74"/>
      <c r="AK59" s="74">
        <v>0.2</v>
      </c>
      <c r="AL59" s="55">
        <f t="shared" si="0"/>
        <v>0.5</v>
      </c>
      <c r="AM59" s="81" t="s">
        <v>149</v>
      </c>
      <c r="AN59" s="56" t="s">
        <v>295</v>
      </c>
    </row>
    <row r="60" s="2" customFormat="1" ht="220" customHeight="1" spans="1:40">
      <c r="A60" s="23">
        <v>53</v>
      </c>
      <c r="B60" s="28" t="s">
        <v>150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>
        <v>0.92</v>
      </c>
      <c r="V60" s="74"/>
      <c r="W60" s="75"/>
      <c r="X60" s="74"/>
      <c r="Y60" s="74"/>
      <c r="Z60" s="77"/>
      <c r="AA60" s="74"/>
      <c r="AB60" s="74"/>
      <c r="AC60" s="74"/>
      <c r="AD60" s="74"/>
      <c r="AE60" s="55"/>
      <c r="AF60" s="74"/>
      <c r="AG60" s="74"/>
      <c r="AH60" s="77"/>
      <c r="AI60" s="74"/>
      <c r="AJ60" s="74"/>
      <c r="AK60" s="74"/>
      <c r="AL60" s="55">
        <f t="shared" si="0"/>
        <v>0.92</v>
      </c>
      <c r="AM60" s="81" t="s">
        <v>296</v>
      </c>
      <c r="AN60" s="56" t="s">
        <v>297</v>
      </c>
    </row>
    <row r="61" s="2" customFormat="1" ht="220" customHeight="1" spans="1:40">
      <c r="A61" s="23">
        <v>54</v>
      </c>
      <c r="B61" s="28" t="s">
        <v>152</v>
      </c>
      <c r="C61" s="74"/>
      <c r="D61" s="74"/>
      <c r="E61" s="74"/>
      <c r="F61" s="74">
        <v>0.1</v>
      </c>
      <c r="G61" s="74"/>
      <c r="H61" s="74"/>
      <c r="I61" s="74">
        <v>0.1</v>
      </c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>
        <v>2</v>
      </c>
      <c r="W61" s="75"/>
      <c r="X61" s="74"/>
      <c r="Y61" s="74"/>
      <c r="Z61" s="77">
        <v>0.3</v>
      </c>
      <c r="AA61" s="74">
        <v>0.4</v>
      </c>
      <c r="AB61" s="74"/>
      <c r="AC61" s="74">
        <v>0.34</v>
      </c>
      <c r="AD61" s="74"/>
      <c r="AE61" s="55"/>
      <c r="AF61" s="74"/>
      <c r="AG61" s="74"/>
      <c r="AH61" s="77"/>
      <c r="AI61" s="74"/>
      <c r="AJ61" s="74"/>
      <c r="AK61" s="74"/>
      <c r="AL61" s="55">
        <f t="shared" si="0"/>
        <v>3.24</v>
      </c>
      <c r="AM61" s="81" t="s">
        <v>298</v>
      </c>
      <c r="AN61" s="56" t="s">
        <v>299</v>
      </c>
    </row>
    <row r="62" s="2" customFormat="1" ht="220" customHeight="1" spans="1:40">
      <c r="A62" s="23">
        <v>55</v>
      </c>
      <c r="B62" s="28" t="s">
        <v>154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>
        <v>2.81</v>
      </c>
      <c r="V62" s="74"/>
      <c r="W62" s="75"/>
      <c r="X62" s="74"/>
      <c r="Y62" s="74"/>
      <c r="Z62" s="77"/>
      <c r="AA62" s="74">
        <v>0.2</v>
      </c>
      <c r="AB62" s="74"/>
      <c r="AC62" s="74">
        <v>0.34</v>
      </c>
      <c r="AD62" s="74"/>
      <c r="AE62" s="55"/>
      <c r="AF62" s="74"/>
      <c r="AG62" s="74"/>
      <c r="AH62" s="77"/>
      <c r="AI62" s="74"/>
      <c r="AJ62" s="74"/>
      <c r="AK62" s="74"/>
      <c r="AL62" s="55">
        <f t="shared" si="0"/>
        <v>3.35</v>
      </c>
      <c r="AM62" s="81" t="s">
        <v>361</v>
      </c>
      <c r="AN62" s="82"/>
    </row>
    <row r="63" s="2" customFormat="1" ht="220" customHeight="1" spans="1:40">
      <c r="A63" s="23">
        <v>56</v>
      </c>
      <c r="B63" s="28" t="s">
        <v>156</v>
      </c>
      <c r="C63" s="74"/>
      <c r="D63" s="74"/>
      <c r="E63" s="74">
        <v>0.5</v>
      </c>
      <c r="F63" s="74">
        <v>0.2</v>
      </c>
      <c r="G63" s="74"/>
      <c r="H63" s="74"/>
      <c r="I63" s="74">
        <v>0.2</v>
      </c>
      <c r="J63" s="74"/>
      <c r="K63" s="74"/>
      <c r="L63" s="74"/>
      <c r="M63" s="74">
        <v>0.2</v>
      </c>
      <c r="N63" s="74"/>
      <c r="O63" s="74"/>
      <c r="P63" s="74"/>
      <c r="Q63" s="74"/>
      <c r="R63" s="74"/>
      <c r="S63" s="74"/>
      <c r="T63" s="74"/>
      <c r="U63" s="74"/>
      <c r="V63" s="74">
        <v>0.54</v>
      </c>
      <c r="W63" s="74"/>
      <c r="X63" s="74"/>
      <c r="Y63" s="74"/>
      <c r="Z63" s="77"/>
      <c r="AA63" s="74"/>
      <c r="AB63" s="74"/>
      <c r="AC63" s="74"/>
      <c r="AD63" s="74"/>
      <c r="AE63" s="55"/>
      <c r="AF63" s="74"/>
      <c r="AG63" s="74"/>
      <c r="AH63" s="77"/>
      <c r="AI63" s="74"/>
      <c r="AJ63" s="74"/>
      <c r="AK63" s="74"/>
      <c r="AL63" s="55">
        <f t="shared" si="0"/>
        <v>1.64</v>
      </c>
      <c r="AM63" s="81" t="s">
        <v>300</v>
      </c>
      <c r="AN63" s="56" t="s">
        <v>301</v>
      </c>
    </row>
    <row r="64" s="2" customFormat="1" ht="409" customHeight="1" spans="1:40">
      <c r="A64" s="23">
        <v>57</v>
      </c>
      <c r="B64" s="28" t="s">
        <v>158</v>
      </c>
      <c r="C64" s="74"/>
      <c r="D64" s="74"/>
      <c r="E64" s="74">
        <v>0.6</v>
      </c>
      <c r="F64" s="74">
        <v>0.1</v>
      </c>
      <c r="G64" s="74"/>
      <c r="H64" s="74">
        <v>0.2</v>
      </c>
      <c r="I64" s="74"/>
      <c r="J64" s="74"/>
      <c r="K64" s="74"/>
      <c r="L64" s="74">
        <v>0.3</v>
      </c>
      <c r="M64" s="74">
        <v>0.6</v>
      </c>
      <c r="N64" s="74"/>
      <c r="O64" s="74"/>
      <c r="P64" s="74"/>
      <c r="Q64" s="74"/>
      <c r="R64" s="74">
        <v>1</v>
      </c>
      <c r="S64" s="74"/>
      <c r="T64" s="74"/>
      <c r="U64" s="74">
        <v>6.79</v>
      </c>
      <c r="V64" s="74">
        <v>1.47</v>
      </c>
      <c r="W64" s="75"/>
      <c r="X64" s="74">
        <v>0.9</v>
      </c>
      <c r="Y64" s="74"/>
      <c r="Z64" s="77">
        <v>0.6</v>
      </c>
      <c r="AA64" s="74">
        <v>0.2</v>
      </c>
      <c r="AB64" s="74"/>
      <c r="AC64" s="74">
        <v>1.5</v>
      </c>
      <c r="AD64" s="74"/>
      <c r="AE64" s="55">
        <v>0.9</v>
      </c>
      <c r="AF64" s="74"/>
      <c r="AG64" s="74"/>
      <c r="AH64" s="77"/>
      <c r="AI64" s="74"/>
      <c r="AJ64" s="74">
        <v>0.2</v>
      </c>
      <c r="AK64" s="74"/>
      <c r="AL64" s="55">
        <f t="shared" si="0"/>
        <v>15.36</v>
      </c>
      <c r="AM64" s="81" t="s">
        <v>302</v>
      </c>
      <c r="AN64" s="56" t="s">
        <v>303</v>
      </c>
    </row>
    <row r="65" s="2" customFormat="1" ht="220" customHeight="1" spans="1:40">
      <c r="A65" s="23">
        <v>58</v>
      </c>
      <c r="B65" s="28" t="s">
        <v>160</v>
      </c>
      <c r="C65" s="58"/>
      <c r="D65" s="58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>
        <v>5</v>
      </c>
      <c r="V65" s="74"/>
      <c r="W65" s="75"/>
      <c r="X65" s="74"/>
      <c r="Y65" s="74"/>
      <c r="Z65" s="77"/>
      <c r="AA65" s="74"/>
      <c r="AB65" s="74"/>
      <c r="AC65" s="74"/>
      <c r="AD65" s="74"/>
      <c r="AE65" s="55"/>
      <c r="AF65" s="74"/>
      <c r="AG65" s="74"/>
      <c r="AH65" s="77"/>
      <c r="AI65" s="74"/>
      <c r="AJ65" s="74"/>
      <c r="AK65" s="74"/>
      <c r="AL65" s="55">
        <f t="shared" si="0"/>
        <v>5</v>
      </c>
      <c r="AM65" s="81" t="s">
        <v>304</v>
      </c>
      <c r="AN65" s="82"/>
    </row>
    <row r="66" s="2" customFormat="1" ht="220" customHeight="1" spans="1:40">
      <c r="A66" s="23">
        <v>59</v>
      </c>
      <c r="B66" s="28" t="s">
        <v>162</v>
      </c>
      <c r="C66" s="74"/>
      <c r="D66" s="74"/>
      <c r="E66" s="74"/>
      <c r="F66" s="74">
        <v>0.1</v>
      </c>
      <c r="G66" s="74"/>
      <c r="H66" s="74"/>
      <c r="I66" s="74">
        <v>0.1</v>
      </c>
      <c r="J66" s="74"/>
      <c r="K66" s="74"/>
      <c r="L66" s="74"/>
      <c r="M66" s="74">
        <v>0.2</v>
      </c>
      <c r="N66" s="74"/>
      <c r="O66" s="74"/>
      <c r="P66" s="74"/>
      <c r="Q66" s="74"/>
      <c r="R66" s="74"/>
      <c r="S66" s="74"/>
      <c r="T66" s="74"/>
      <c r="U66" s="74"/>
      <c r="V66" s="74">
        <v>0.294</v>
      </c>
      <c r="W66" s="75"/>
      <c r="X66" s="74"/>
      <c r="Y66" s="74"/>
      <c r="Z66" s="77"/>
      <c r="AA66" s="74"/>
      <c r="AB66" s="74"/>
      <c r="AC66" s="74"/>
      <c r="AD66" s="74"/>
      <c r="AE66" s="55"/>
      <c r="AF66" s="74"/>
      <c r="AG66" s="74"/>
      <c r="AH66" s="77"/>
      <c r="AI66" s="74"/>
      <c r="AJ66" s="74"/>
      <c r="AK66" s="74"/>
      <c r="AL66" s="55">
        <f t="shared" si="0"/>
        <v>0.694</v>
      </c>
      <c r="AM66" s="81" t="s">
        <v>305</v>
      </c>
      <c r="AN66" s="56" t="s">
        <v>306</v>
      </c>
    </row>
    <row r="67" s="2" customFormat="1" ht="220" customHeight="1" spans="1:40">
      <c r="A67" s="23">
        <v>60</v>
      </c>
      <c r="B67" s="28" t="s">
        <v>164</v>
      </c>
      <c r="C67" s="74"/>
      <c r="D67" s="74"/>
      <c r="E67" s="74"/>
      <c r="F67" s="74"/>
      <c r="G67" s="74"/>
      <c r="H67" s="74"/>
      <c r="I67" s="74">
        <v>0.1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5"/>
      <c r="X67" s="74"/>
      <c r="Y67" s="74"/>
      <c r="Z67" s="77">
        <v>0.3</v>
      </c>
      <c r="AA67" s="74">
        <v>0.4</v>
      </c>
      <c r="AB67" s="74"/>
      <c r="AC67" s="78">
        <f>0.5+2*0.5/7</f>
        <v>0.642857142857143</v>
      </c>
      <c r="AD67" s="74"/>
      <c r="AE67" s="55"/>
      <c r="AF67" s="74"/>
      <c r="AG67" s="74"/>
      <c r="AH67" s="77"/>
      <c r="AI67" s="74"/>
      <c r="AJ67" s="74"/>
      <c r="AK67" s="74"/>
      <c r="AL67" s="55">
        <f t="shared" si="0"/>
        <v>1.44285714285714</v>
      </c>
      <c r="AM67" s="81" t="s">
        <v>307</v>
      </c>
      <c r="AN67" s="82"/>
    </row>
    <row r="68" s="2" customFormat="1" ht="220" customHeight="1" spans="1:40">
      <c r="A68" s="23">
        <v>61</v>
      </c>
      <c r="B68" s="28" t="s">
        <v>166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5"/>
      <c r="X68" s="74"/>
      <c r="Y68" s="74"/>
      <c r="Z68" s="77"/>
      <c r="AA68" s="74"/>
      <c r="AB68" s="74"/>
      <c r="AC68" s="74">
        <v>0.17</v>
      </c>
      <c r="AD68" s="74"/>
      <c r="AE68" s="55"/>
      <c r="AF68" s="74"/>
      <c r="AG68" s="74"/>
      <c r="AH68" s="77"/>
      <c r="AI68" s="74"/>
      <c r="AJ68" s="74"/>
      <c r="AK68" s="74"/>
      <c r="AL68" s="55">
        <f t="shared" si="0"/>
        <v>0.17</v>
      </c>
      <c r="AM68" s="81" t="s">
        <v>167</v>
      </c>
      <c r="AN68" s="82"/>
    </row>
    <row r="69" s="2" customFormat="1" ht="233" customHeight="1" spans="1:40">
      <c r="A69" s="23">
        <v>62</v>
      </c>
      <c r="B69" s="28" t="s">
        <v>168</v>
      </c>
      <c r="C69" s="74"/>
      <c r="D69" s="74"/>
      <c r="E69" s="74"/>
      <c r="F69" s="74"/>
      <c r="G69" s="74"/>
      <c r="H69" s="74"/>
      <c r="I69" s="74">
        <v>0.1</v>
      </c>
      <c r="J69" s="74"/>
      <c r="K69" s="74"/>
      <c r="L69" s="74"/>
      <c r="M69" s="74">
        <v>0.2</v>
      </c>
      <c r="N69" s="74"/>
      <c r="O69" s="74"/>
      <c r="P69" s="74"/>
      <c r="Q69" s="74"/>
      <c r="R69" s="74">
        <v>1</v>
      </c>
      <c r="S69" s="74"/>
      <c r="T69" s="74"/>
      <c r="U69" s="74"/>
      <c r="V69" s="74"/>
      <c r="W69" s="75"/>
      <c r="X69" s="74"/>
      <c r="Y69" s="74"/>
      <c r="Z69" s="77"/>
      <c r="AA69" s="74">
        <v>0.6</v>
      </c>
      <c r="AB69" s="74"/>
      <c r="AC69" s="74"/>
      <c r="AD69" s="74"/>
      <c r="AE69" s="55"/>
      <c r="AF69" s="74"/>
      <c r="AG69" s="74"/>
      <c r="AH69" s="77"/>
      <c r="AI69" s="74"/>
      <c r="AJ69" s="74">
        <v>0.2</v>
      </c>
      <c r="AK69" s="74"/>
      <c r="AL69" s="55">
        <f t="shared" si="0"/>
        <v>2.1</v>
      </c>
      <c r="AM69" s="81" t="s">
        <v>308</v>
      </c>
      <c r="AN69" s="82"/>
    </row>
    <row r="70" s="2" customFormat="1" ht="220" customHeight="1" spans="1:40">
      <c r="A70" s="23">
        <v>63</v>
      </c>
      <c r="B70" s="28" t="s">
        <v>170</v>
      </c>
      <c r="C70" s="74"/>
      <c r="D70" s="74"/>
      <c r="E70" s="74"/>
      <c r="F70" s="74"/>
      <c r="G70" s="74"/>
      <c r="H70" s="74"/>
      <c r="I70" s="74">
        <v>0.2</v>
      </c>
      <c r="J70" s="74"/>
      <c r="K70" s="74"/>
      <c r="L70" s="74"/>
      <c r="M70" s="74">
        <v>0.2</v>
      </c>
      <c r="N70" s="74"/>
      <c r="O70" s="74"/>
      <c r="P70" s="74"/>
      <c r="Q70" s="74"/>
      <c r="R70" s="74"/>
      <c r="S70" s="74"/>
      <c r="T70" s="74"/>
      <c r="U70" s="74"/>
      <c r="V70" s="74">
        <v>2</v>
      </c>
      <c r="W70" s="75"/>
      <c r="X70" s="74"/>
      <c r="Y70" s="74"/>
      <c r="Z70" s="77">
        <v>0.3</v>
      </c>
      <c r="AA70" s="74">
        <v>0.4</v>
      </c>
      <c r="AB70" s="74"/>
      <c r="AC70" s="74">
        <f>0.5+2*0.5/7</f>
        <v>0.642857142857143</v>
      </c>
      <c r="AD70" s="74"/>
      <c r="AE70" s="55"/>
      <c r="AF70" s="74"/>
      <c r="AG70" s="74"/>
      <c r="AH70" s="77"/>
      <c r="AI70" s="74"/>
      <c r="AJ70" s="74"/>
      <c r="AK70" s="74"/>
      <c r="AL70" s="55">
        <f t="shared" si="0"/>
        <v>3.74285714285714</v>
      </c>
      <c r="AM70" s="81" t="s">
        <v>309</v>
      </c>
      <c r="AN70" s="82" t="s">
        <v>310</v>
      </c>
    </row>
    <row r="71" s="2" customFormat="1" ht="220" customHeight="1" spans="1:40">
      <c r="A71" s="23">
        <v>64</v>
      </c>
      <c r="B71" s="28" t="s">
        <v>172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5"/>
      <c r="X71" s="74"/>
      <c r="Y71" s="74"/>
      <c r="Z71" s="77"/>
      <c r="AA71" s="74"/>
      <c r="AB71" s="74"/>
      <c r="AC71" s="74">
        <v>0.71</v>
      </c>
      <c r="AD71" s="74"/>
      <c r="AE71" s="55">
        <v>0.3</v>
      </c>
      <c r="AF71" s="74"/>
      <c r="AG71" s="74"/>
      <c r="AH71" s="77"/>
      <c r="AI71" s="74"/>
      <c r="AJ71" s="74"/>
      <c r="AK71" s="74"/>
      <c r="AL71" s="55">
        <f t="shared" si="0"/>
        <v>1.01</v>
      </c>
      <c r="AM71" s="81" t="s">
        <v>311</v>
      </c>
      <c r="AN71" s="56" t="s">
        <v>312</v>
      </c>
    </row>
    <row r="72" s="2" customFormat="1" ht="220" customHeight="1" spans="1:40">
      <c r="A72" s="23">
        <v>65</v>
      </c>
      <c r="B72" s="28" t="s">
        <v>174</v>
      </c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5"/>
      <c r="X72" s="74">
        <v>0.9</v>
      </c>
      <c r="Y72" s="74"/>
      <c r="Z72" s="77"/>
      <c r="AA72" s="74"/>
      <c r="AB72" s="74"/>
      <c r="AC72" s="74">
        <v>0.17</v>
      </c>
      <c r="AD72" s="74"/>
      <c r="AE72" s="55"/>
      <c r="AF72" s="74"/>
      <c r="AG72" s="74"/>
      <c r="AH72" s="77"/>
      <c r="AI72" s="74"/>
      <c r="AJ72" s="74"/>
      <c r="AK72" s="74"/>
      <c r="AL72" s="55">
        <f t="shared" ref="AL72:AL107" si="1">SUM(D72:AK72)</f>
        <v>1.07</v>
      </c>
      <c r="AM72" s="81" t="s">
        <v>313</v>
      </c>
      <c r="AN72" s="82"/>
    </row>
    <row r="73" s="2" customFormat="1" ht="220" customHeight="1" spans="1:40">
      <c r="A73" s="23">
        <v>66</v>
      </c>
      <c r="B73" s="28" t="s">
        <v>176</v>
      </c>
      <c r="C73" s="74"/>
      <c r="D73" s="74"/>
      <c r="E73" s="74"/>
      <c r="F73" s="74"/>
      <c r="G73" s="74"/>
      <c r="H73" s="74">
        <v>0.2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5"/>
      <c r="X73" s="74"/>
      <c r="Y73" s="74"/>
      <c r="Z73" s="77">
        <v>0.3</v>
      </c>
      <c r="AA73" s="74">
        <v>0.4</v>
      </c>
      <c r="AB73" s="74"/>
      <c r="AC73" s="74"/>
      <c r="AD73" s="74"/>
      <c r="AE73" s="55"/>
      <c r="AF73" s="74"/>
      <c r="AG73" s="74"/>
      <c r="AH73" s="77"/>
      <c r="AI73" s="74"/>
      <c r="AJ73" s="74"/>
      <c r="AK73" s="74"/>
      <c r="AL73" s="55">
        <f t="shared" si="1"/>
        <v>0.9</v>
      </c>
      <c r="AM73" s="81" t="s">
        <v>314</v>
      </c>
      <c r="AN73" s="56" t="s">
        <v>315</v>
      </c>
    </row>
    <row r="74" s="2" customFormat="1" ht="220" customHeight="1" spans="1:40">
      <c r="A74" s="23">
        <v>67</v>
      </c>
      <c r="B74" s="28" t="s">
        <v>178</v>
      </c>
      <c r="C74" s="74"/>
      <c r="D74" s="74"/>
      <c r="E74" s="74"/>
      <c r="F74" s="74"/>
      <c r="G74" s="74"/>
      <c r="H74" s="74">
        <v>0.2</v>
      </c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5"/>
      <c r="X74" s="74"/>
      <c r="Y74" s="74"/>
      <c r="Z74" s="77"/>
      <c r="AA74" s="74"/>
      <c r="AB74" s="74"/>
      <c r="AC74" s="74"/>
      <c r="AD74" s="74"/>
      <c r="AE74" s="55">
        <v>0.3</v>
      </c>
      <c r="AF74" s="74"/>
      <c r="AG74" s="74"/>
      <c r="AH74" s="77"/>
      <c r="AI74" s="74"/>
      <c r="AJ74" s="74"/>
      <c r="AK74" s="74"/>
      <c r="AL74" s="55">
        <f t="shared" si="1"/>
        <v>0.5</v>
      </c>
      <c r="AM74" s="81" t="s">
        <v>316</v>
      </c>
      <c r="AN74" s="82"/>
    </row>
    <row r="75" s="2" customFormat="1" ht="220" customHeight="1" spans="1:40">
      <c r="A75" s="23">
        <v>68</v>
      </c>
      <c r="B75" s="28" t="s">
        <v>317</v>
      </c>
      <c r="C75" s="74"/>
      <c r="D75" s="74"/>
      <c r="E75" s="74"/>
      <c r="F75" s="74">
        <v>0.2</v>
      </c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5"/>
      <c r="X75" s="74"/>
      <c r="Y75" s="74"/>
      <c r="Z75" s="77"/>
      <c r="AA75" s="74"/>
      <c r="AB75" s="74"/>
      <c r="AC75" s="74"/>
      <c r="AD75" s="74"/>
      <c r="AE75" s="55"/>
      <c r="AF75" s="74"/>
      <c r="AG75" s="74"/>
      <c r="AH75" s="77"/>
      <c r="AI75" s="74"/>
      <c r="AJ75" s="74"/>
      <c r="AK75" s="74"/>
      <c r="AL75" s="55">
        <f t="shared" si="1"/>
        <v>0.2</v>
      </c>
      <c r="AM75" s="81" t="s">
        <v>318</v>
      </c>
      <c r="AN75" s="56" t="s">
        <v>319</v>
      </c>
    </row>
    <row r="76" s="2" customFormat="1" ht="220" customHeight="1" spans="1:40">
      <c r="A76" s="23">
        <v>69</v>
      </c>
      <c r="B76" s="28" t="s">
        <v>180</v>
      </c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>
        <v>0.2</v>
      </c>
      <c r="W76" s="75"/>
      <c r="X76" s="74"/>
      <c r="Y76" s="74"/>
      <c r="Z76" s="77"/>
      <c r="AA76" s="74"/>
      <c r="AB76" s="74"/>
      <c r="AC76" s="74"/>
      <c r="AD76" s="74"/>
      <c r="AE76" s="55"/>
      <c r="AF76" s="74"/>
      <c r="AG76" s="74"/>
      <c r="AH76" s="77"/>
      <c r="AI76" s="74"/>
      <c r="AJ76" s="74"/>
      <c r="AK76" s="74"/>
      <c r="AL76" s="55">
        <f t="shared" si="1"/>
        <v>0.2</v>
      </c>
      <c r="AM76" s="81" t="s">
        <v>320</v>
      </c>
      <c r="AN76" s="82"/>
    </row>
    <row r="77" s="2" customFormat="1" ht="220" customHeight="1" spans="1:40">
      <c r="A77" s="23">
        <v>70</v>
      </c>
      <c r="B77" s="28" t="s">
        <v>182</v>
      </c>
      <c r="C77" s="74"/>
      <c r="D77" s="74"/>
      <c r="E77" s="74"/>
      <c r="F77" s="74"/>
      <c r="G77" s="74"/>
      <c r="H77" s="74"/>
      <c r="I77" s="74">
        <v>0.1</v>
      </c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5"/>
      <c r="X77" s="74"/>
      <c r="Y77" s="74"/>
      <c r="Z77" s="77"/>
      <c r="AA77" s="74"/>
      <c r="AB77" s="74"/>
      <c r="AC77" s="74"/>
      <c r="AD77" s="74"/>
      <c r="AE77" s="55"/>
      <c r="AF77" s="74"/>
      <c r="AG77" s="74"/>
      <c r="AH77" s="77"/>
      <c r="AI77" s="74"/>
      <c r="AJ77" s="74"/>
      <c r="AK77" s="74"/>
      <c r="AL77" s="55">
        <f t="shared" si="1"/>
        <v>0.1</v>
      </c>
      <c r="AM77" s="81" t="s">
        <v>321</v>
      </c>
      <c r="AN77" s="82"/>
    </row>
    <row r="78" s="2" customFormat="1" ht="220" customHeight="1" spans="1:40">
      <c r="A78" s="23">
        <v>71</v>
      </c>
      <c r="B78" s="28" t="s">
        <v>184</v>
      </c>
      <c r="C78" s="58"/>
      <c r="D78" s="58"/>
      <c r="E78" s="74"/>
      <c r="F78" s="74"/>
      <c r="G78" s="74"/>
      <c r="H78" s="74"/>
      <c r="I78" s="74">
        <v>0.2</v>
      </c>
      <c r="J78" s="74"/>
      <c r="K78" s="74"/>
      <c r="L78" s="74"/>
      <c r="M78" s="74">
        <v>0.2</v>
      </c>
      <c r="N78" s="74"/>
      <c r="O78" s="74"/>
      <c r="P78" s="74"/>
      <c r="Q78" s="74"/>
      <c r="R78" s="74">
        <v>1</v>
      </c>
      <c r="S78" s="74"/>
      <c r="T78" s="74"/>
      <c r="U78" s="74"/>
      <c r="V78" s="74">
        <v>0.0688</v>
      </c>
      <c r="W78" s="75"/>
      <c r="X78" s="74"/>
      <c r="Y78" s="74"/>
      <c r="Z78" s="77"/>
      <c r="AA78" s="74"/>
      <c r="AB78" s="74"/>
      <c r="AC78" s="78">
        <f>0.5+0.5/7</f>
        <v>0.571428571428571</v>
      </c>
      <c r="AD78" s="74"/>
      <c r="AE78" s="55"/>
      <c r="AF78" s="74"/>
      <c r="AG78" s="74"/>
      <c r="AH78" s="77"/>
      <c r="AI78" s="74"/>
      <c r="AJ78" s="74">
        <v>0.2</v>
      </c>
      <c r="AK78" s="74"/>
      <c r="AL78" s="55">
        <f t="shared" si="1"/>
        <v>2.24022857142857</v>
      </c>
      <c r="AM78" s="56" t="s">
        <v>322</v>
      </c>
      <c r="AN78" s="56" t="s">
        <v>323</v>
      </c>
    </row>
    <row r="79" s="2" customFormat="1" ht="220" customHeight="1" spans="1:40">
      <c r="A79" s="23">
        <v>72</v>
      </c>
      <c r="B79" s="28" t="s">
        <v>186</v>
      </c>
      <c r="C79" s="58"/>
      <c r="D79" s="58"/>
      <c r="E79" s="74"/>
      <c r="F79" s="74"/>
      <c r="G79" s="74"/>
      <c r="H79" s="74">
        <v>0.4</v>
      </c>
      <c r="I79" s="74">
        <v>0.4</v>
      </c>
      <c r="J79" s="74"/>
      <c r="K79" s="74"/>
      <c r="L79" s="74"/>
      <c r="M79" s="74">
        <v>0.4</v>
      </c>
      <c r="N79" s="74"/>
      <c r="O79" s="74"/>
      <c r="P79" s="74"/>
      <c r="Q79" s="74"/>
      <c r="R79" s="74">
        <v>1</v>
      </c>
      <c r="S79" s="74"/>
      <c r="T79" s="74"/>
      <c r="U79" s="74">
        <v>3.21</v>
      </c>
      <c r="V79" s="74">
        <v>2</v>
      </c>
      <c r="W79" s="75"/>
      <c r="X79" s="74"/>
      <c r="Y79" s="74"/>
      <c r="Z79" s="77"/>
      <c r="AA79" s="74">
        <v>0.6</v>
      </c>
      <c r="AB79" s="74"/>
      <c r="AC79" s="78">
        <f>0.5+2*0.5/7</f>
        <v>0.642857142857143</v>
      </c>
      <c r="AD79" s="74">
        <v>1</v>
      </c>
      <c r="AE79" s="55">
        <v>0.6</v>
      </c>
      <c r="AF79" s="74"/>
      <c r="AG79" s="74"/>
      <c r="AH79" s="77">
        <v>4</v>
      </c>
      <c r="AI79" s="74"/>
      <c r="AJ79" s="74"/>
      <c r="AK79" s="74"/>
      <c r="AL79" s="55">
        <f t="shared" si="1"/>
        <v>14.2528571428571</v>
      </c>
      <c r="AM79" s="56" t="s">
        <v>324</v>
      </c>
      <c r="AN79" s="56" t="s">
        <v>325</v>
      </c>
    </row>
    <row r="80" s="2" customFormat="1" ht="220" customHeight="1" spans="1:40">
      <c r="A80" s="23">
        <v>73</v>
      </c>
      <c r="B80" s="28" t="s">
        <v>326</v>
      </c>
      <c r="C80" s="58"/>
      <c r="D80" s="58"/>
      <c r="E80" s="74"/>
      <c r="F80" s="74"/>
      <c r="G80" s="74"/>
      <c r="H80" s="74"/>
      <c r="I80" s="74">
        <v>0.1</v>
      </c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5"/>
      <c r="X80" s="74"/>
      <c r="Y80" s="74"/>
      <c r="Z80" s="77"/>
      <c r="AA80" s="74"/>
      <c r="AB80" s="74"/>
      <c r="AC80" s="74"/>
      <c r="AD80" s="74"/>
      <c r="AE80" s="55"/>
      <c r="AF80" s="74"/>
      <c r="AG80" s="74"/>
      <c r="AH80" s="77"/>
      <c r="AI80" s="74"/>
      <c r="AJ80" s="74"/>
      <c r="AK80" s="74"/>
      <c r="AL80" s="55">
        <f t="shared" si="1"/>
        <v>0.1</v>
      </c>
      <c r="AM80" s="56" t="s">
        <v>327</v>
      </c>
      <c r="AN80" s="82"/>
    </row>
    <row r="81" s="2" customFormat="1" ht="220" customHeight="1" spans="1:40">
      <c r="A81" s="23">
        <v>74</v>
      </c>
      <c r="B81" s="28" t="s">
        <v>188</v>
      </c>
      <c r="C81" s="58"/>
      <c r="D81" s="58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>
        <v>0.027</v>
      </c>
      <c r="W81" s="75"/>
      <c r="X81" s="74"/>
      <c r="Y81" s="74"/>
      <c r="Z81" s="77"/>
      <c r="AA81" s="74">
        <v>0.2</v>
      </c>
      <c r="AB81" s="74">
        <v>0.2</v>
      </c>
      <c r="AC81" s="74"/>
      <c r="AD81" s="74"/>
      <c r="AE81" s="55"/>
      <c r="AF81" s="74"/>
      <c r="AG81" s="74"/>
      <c r="AH81" s="77"/>
      <c r="AI81" s="74"/>
      <c r="AJ81" s="74"/>
      <c r="AK81" s="74"/>
      <c r="AL81" s="55">
        <f t="shared" si="1"/>
        <v>0.427</v>
      </c>
      <c r="AM81" s="56" t="s">
        <v>328</v>
      </c>
      <c r="AN81" s="56" t="s">
        <v>329</v>
      </c>
    </row>
    <row r="82" s="2" customFormat="1" ht="220" customHeight="1" spans="1:40">
      <c r="A82" s="23">
        <v>75</v>
      </c>
      <c r="B82" s="28" t="s">
        <v>190</v>
      </c>
      <c r="C82" s="58"/>
      <c r="D82" s="58"/>
      <c r="E82" s="74"/>
      <c r="F82" s="74"/>
      <c r="G82" s="74"/>
      <c r="H82" s="74"/>
      <c r="I82" s="74">
        <v>0.1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5"/>
      <c r="X82" s="74"/>
      <c r="Y82" s="74"/>
      <c r="Z82" s="77"/>
      <c r="AA82" s="74"/>
      <c r="AB82" s="74"/>
      <c r="AC82" s="74"/>
      <c r="AD82" s="74"/>
      <c r="AE82" s="55"/>
      <c r="AF82" s="74"/>
      <c r="AG82" s="74"/>
      <c r="AH82" s="77"/>
      <c r="AI82" s="74"/>
      <c r="AJ82" s="74"/>
      <c r="AK82" s="74"/>
      <c r="AL82" s="55">
        <f t="shared" si="1"/>
        <v>0.1</v>
      </c>
      <c r="AM82" s="56" t="s">
        <v>191</v>
      </c>
      <c r="AN82" s="82"/>
    </row>
    <row r="83" s="2" customFormat="1" ht="220" customHeight="1" spans="1:40">
      <c r="A83" s="23">
        <v>76</v>
      </c>
      <c r="B83" s="28" t="s">
        <v>192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86"/>
      <c r="Y83" s="58"/>
      <c r="Z83" s="58"/>
      <c r="AA83" s="86"/>
      <c r="AB83" s="86"/>
      <c r="AC83" s="58"/>
      <c r="AD83" s="58"/>
      <c r="AE83" s="58">
        <v>0.3</v>
      </c>
      <c r="AF83" s="58"/>
      <c r="AG83" s="58"/>
      <c r="AH83" s="58"/>
      <c r="AI83" s="58"/>
      <c r="AJ83" s="87"/>
      <c r="AK83" s="87"/>
      <c r="AL83" s="55">
        <f t="shared" si="1"/>
        <v>0.3</v>
      </c>
      <c r="AM83" s="56" t="s">
        <v>330</v>
      </c>
      <c r="AN83" s="82"/>
    </row>
    <row r="84" s="2" customFormat="1" ht="220" customHeight="1" spans="1:40">
      <c r="A84" s="23">
        <v>77</v>
      </c>
      <c r="B84" s="28" t="s">
        <v>194</v>
      </c>
      <c r="C84" s="58"/>
      <c r="D84" s="58"/>
      <c r="E84" s="58"/>
      <c r="F84" s="58">
        <v>0.1</v>
      </c>
      <c r="G84" s="58"/>
      <c r="H84" s="58"/>
      <c r="I84" s="58">
        <v>0.1</v>
      </c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86"/>
      <c r="Y84" s="58"/>
      <c r="Z84" s="58"/>
      <c r="AA84" s="86"/>
      <c r="AB84" s="86"/>
      <c r="AC84" s="58"/>
      <c r="AD84" s="58"/>
      <c r="AE84" s="58"/>
      <c r="AF84" s="58"/>
      <c r="AG84" s="58"/>
      <c r="AH84" s="58"/>
      <c r="AI84" s="58"/>
      <c r="AJ84" s="87"/>
      <c r="AK84" s="87"/>
      <c r="AL84" s="55">
        <f t="shared" si="1"/>
        <v>0.2</v>
      </c>
      <c r="AM84" s="56" t="s">
        <v>331</v>
      </c>
      <c r="AN84" s="56" t="s">
        <v>332</v>
      </c>
    </row>
    <row r="85" s="2" customFormat="1" ht="220" customHeight="1" spans="1:40">
      <c r="A85" s="23">
        <v>78</v>
      </c>
      <c r="B85" s="28" t="s">
        <v>196</v>
      </c>
      <c r="C85" s="58"/>
      <c r="D85" s="58"/>
      <c r="E85" s="58"/>
      <c r="F85" s="58"/>
      <c r="G85" s="58"/>
      <c r="H85" s="58"/>
      <c r="I85" s="58">
        <v>0.2</v>
      </c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86"/>
      <c r="Y85" s="58"/>
      <c r="Z85" s="58"/>
      <c r="AA85" s="86"/>
      <c r="AB85" s="86"/>
      <c r="AC85" s="58"/>
      <c r="AD85" s="58"/>
      <c r="AE85" s="58"/>
      <c r="AF85" s="58"/>
      <c r="AG85" s="58"/>
      <c r="AH85" s="58"/>
      <c r="AI85" s="58"/>
      <c r="AJ85" s="87"/>
      <c r="AK85" s="87"/>
      <c r="AL85" s="55">
        <f t="shared" si="1"/>
        <v>0.2</v>
      </c>
      <c r="AM85" s="56" t="s">
        <v>333</v>
      </c>
      <c r="AN85" s="82"/>
    </row>
    <row r="86" s="2" customFormat="1" ht="220" customHeight="1" spans="1:40">
      <c r="A86" s="23">
        <v>79</v>
      </c>
      <c r="B86" s="43" t="s">
        <v>198</v>
      </c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86"/>
      <c r="Y86" s="58"/>
      <c r="Z86" s="58"/>
      <c r="AA86" s="86"/>
      <c r="AB86" s="86"/>
      <c r="AC86" s="58"/>
      <c r="AD86" s="58"/>
      <c r="AE86" s="58">
        <v>0.3</v>
      </c>
      <c r="AF86" s="58"/>
      <c r="AG86" s="58"/>
      <c r="AH86" s="58"/>
      <c r="AI86" s="58"/>
      <c r="AJ86" s="87"/>
      <c r="AK86" s="87"/>
      <c r="AL86" s="55">
        <f t="shared" si="1"/>
        <v>0.3</v>
      </c>
      <c r="AM86" s="56" t="s">
        <v>199</v>
      </c>
      <c r="AN86" s="82"/>
    </row>
    <row r="87" s="2" customFormat="1" ht="220" customHeight="1" spans="1:40">
      <c r="A87" s="23">
        <v>80</v>
      </c>
      <c r="B87" s="28" t="s">
        <v>200</v>
      </c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86"/>
      <c r="Y87" s="58"/>
      <c r="Z87" s="58"/>
      <c r="AA87" s="86">
        <v>0.4</v>
      </c>
      <c r="AB87" s="86"/>
      <c r="AC87" s="58"/>
      <c r="AD87" s="58"/>
      <c r="AE87" s="58"/>
      <c r="AF87" s="58"/>
      <c r="AG87" s="58"/>
      <c r="AH87" s="58"/>
      <c r="AI87" s="58"/>
      <c r="AJ87" s="87"/>
      <c r="AK87" s="87"/>
      <c r="AL87" s="55">
        <f t="shared" si="1"/>
        <v>0.4</v>
      </c>
      <c r="AM87" s="56" t="s">
        <v>334</v>
      </c>
      <c r="AN87" s="82"/>
    </row>
    <row r="88" s="2" customFormat="1" ht="220" customHeight="1" spans="1:40">
      <c r="A88" s="23">
        <v>81</v>
      </c>
      <c r="B88" s="28" t="s">
        <v>202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86">
        <v>0.3</v>
      </c>
      <c r="Y88" s="58"/>
      <c r="Z88" s="58"/>
      <c r="AA88" s="86"/>
      <c r="AB88" s="86"/>
      <c r="AC88" s="58"/>
      <c r="AD88" s="58"/>
      <c r="AE88" s="58"/>
      <c r="AF88" s="58"/>
      <c r="AG88" s="58"/>
      <c r="AH88" s="58"/>
      <c r="AI88" s="58"/>
      <c r="AJ88" s="87"/>
      <c r="AK88" s="87"/>
      <c r="AL88" s="55">
        <f t="shared" si="1"/>
        <v>0.3</v>
      </c>
      <c r="AM88" s="56" t="s">
        <v>203</v>
      </c>
      <c r="AN88" s="82"/>
    </row>
    <row r="89" s="2" customFormat="1" ht="220" customHeight="1" spans="1:40">
      <c r="A89" s="23">
        <v>82</v>
      </c>
      <c r="B89" s="28" t="s">
        <v>204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86">
        <v>0.3</v>
      </c>
      <c r="Y89" s="58"/>
      <c r="Z89" s="58"/>
      <c r="AA89" s="86"/>
      <c r="AB89" s="86"/>
      <c r="AC89" s="58"/>
      <c r="AD89" s="58"/>
      <c r="AE89" s="58"/>
      <c r="AF89" s="58"/>
      <c r="AG89" s="58"/>
      <c r="AH89" s="58"/>
      <c r="AI89" s="58"/>
      <c r="AJ89" s="87"/>
      <c r="AK89" s="87"/>
      <c r="AL89" s="55">
        <f t="shared" si="1"/>
        <v>0.3</v>
      </c>
      <c r="AM89" s="56" t="s">
        <v>335</v>
      </c>
      <c r="AN89" s="56" t="s">
        <v>336</v>
      </c>
    </row>
    <row r="90" s="2" customFormat="1" ht="220" customHeight="1" spans="1:40">
      <c r="A90" s="23">
        <v>83</v>
      </c>
      <c r="B90" s="28" t="s">
        <v>206</v>
      </c>
      <c r="C90" s="58"/>
      <c r="D90" s="58"/>
      <c r="E90" s="58"/>
      <c r="F90" s="58"/>
      <c r="G90" s="58"/>
      <c r="H90" s="58"/>
      <c r="I90" s="58">
        <v>0.4</v>
      </c>
      <c r="J90" s="58"/>
      <c r="K90" s="58"/>
      <c r="L90" s="58"/>
      <c r="M90" s="58">
        <v>0.2</v>
      </c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86"/>
      <c r="Y90" s="58"/>
      <c r="Z90" s="58"/>
      <c r="AA90" s="86">
        <v>0.4</v>
      </c>
      <c r="AB90" s="86"/>
      <c r="AC90" s="54">
        <f>0.5+(8-3)*0.5/7</f>
        <v>0.857142857142857</v>
      </c>
      <c r="AD90" s="58"/>
      <c r="AE90" s="58">
        <v>0.3</v>
      </c>
      <c r="AF90" s="58"/>
      <c r="AG90" s="58"/>
      <c r="AH90" s="58"/>
      <c r="AI90" s="58"/>
      <c r="AJ90" s="87">
        <v>0.2</v>
      </c>
      <c r="AK90" s="87"/>
      <c r="AL90" s="55">
        <f t="shared" si="1"/>
        <v>2.35714285714286</v>
      </c>
      <c r="AM90" s="56" t="s">
        <v>337</v>
      </c>
      <c r="AN90" s="56" t="s">
        <v>338</v>
      </c>
    </row>
    <row r="91" s="2" customFormat="1" ht="220" customHeight="1" spans="1:40">
      <c r="A91" s="23">
        <v>84</v>
      </c>
      <c r="B91" s="28" t="s">
        <v>208</v>
      </c>
      <c r="C91" s="58"/>
      <c r="D91" s="58"/>
      <c r="E91" s="58"/>
      <c r="F91" s="58"/>
      <c r="G91" s="58"/>
      <c r="H91" s="58">
        <v>0.2</v>
      </c>
      <c r="I91" s="58">
        <v>0.1</v>
      </c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86"/>
      <c r="Y91" s="58"/>
      <c r="Z91" s="58"/>
      <c r="AA91" s="86">
        <v>0.2</v>
      </c>
      <c r="AB91" s="86"/>
      <c r="AC91" s="54">
        <f>0.5+(6-3)*0.5/7</f>
        <v>0.714285714285714</v>
      </c>
      <c r="AD91" s="58"/>
      <c r="AE91" s="58">
        <v>0.6</v>
      </c>
      <c r="AF91" s="58"/>
      <c r="AG91" s="58"/>
      <c r="AH91" s="58"/>
      <c r="AI91" s="58"/>
      <c r="AJ91" s="87"/>
      <c r="AK91" s="87"/>
      <c r="AL91" s="55">
        <f t="shared" si="1"/>
        <v>1.81428571428571</v>
      </c>
      <c r="AM91" s="56" t="s">
        <v>339</v>
      </c>
      <c r="AN91" s="56" t="s">
        <v>340</v>
      </c>
    </row>
    <row r="92" s="2" customFormat="1" ht="220" customHeight="1" spans="1:40">
      <c r="A92" s="23">
        <v>85</v>
      </c>
      <c r="B92" s="28" t="s">
        <v>210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86"/>
      <c r="Y92" s="58"/>
      <c r="Z92" s="58">
        <v>0.3</v>
      </c>
      <c r="AA92" s="86"/>
      <c r="AB92" s="86"/>
      <c r="AC92" s="58"/>
      <c r="AD92" s="58"/>
      <c r="AE92" s="58"/>
      <c r="AF92" s="58"/>
      <c r="AG92" s="58"/>
      <c r="AH92" s="58"/>
      <c r="AI92" s="58"/>
      <c r="AJ92" s="87"/>
      <c r="AK92" s="87"/>
      <c r="AL92" s="55">
        <f t="shared" si="1"/>
        <v>0.3</v>
      </c>
      <c r="AM92" s="56" t="s">
        <v>211</v>
      </c>
      <c r="AN92" s="82"/>
    </row>
    <row r="93" s="2" customFormat="1" ht="220" customHeight="1" spans="1:40">
      <c r="A93" s="23">
        <v>86</v>
      </c>
      <c r="B93" s="28" t="s">
        <v>212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86"/>
      <c r="Y93" s="58"/>
      <c r="Z93" s="58">
        <v>0.3</v>
      </c>
      <c r="AA93" s="86"/>
      <c r="AB93" s="86"/>
      <c r="AC93" s="58"/>
      <c r="AD93" s="58"/>
      <c r="AE93" s="58"/>
      <c r="AF93" s="58"/>
      <c r="AG93" s="58"/>
      <c r="AH93" s="58"/>
      <c r="AI93" s="58"/>
      <c r="AJ93" s="87"/>
      <c r="AK93" s="87"/>
      <c r="AL93" s="55">
        <f t="shared" si="1"/>
        <v>0.3</v>
      </c>
      <c r="AM93" s="56" t="s">
        <v>213</v>
      </c>
      <c r="AN93" s="82"/>
    </row>
    <row r="94" s="2" customFormat="1" ht="220" customHeight="1" spans="1:40">
      <c r="A94" s="23">
        <v>87</v>
      </c>
      <c r="B94" s="28" t="s">
        <v>214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>
        <v>0.2</v>
      </c>
      <c r="O94" s="58"/>
      <c r="P94" s="58"/>
      <c r="Q94" s="58"/>
      <c r="R94" s="58"/>
      <c r="S94" s="58"/>
      <c r="T94" s="58"/>
      <c r="U94" s="58"/>
      <c r="V94" s="58"/>
      <c r="W94" s="58"/>
      <c r="X94" s="86"/>
      <c r="Y94" s="58"/>
      <c r="Z94" s="58">
        <v>0.3</v>
      </c>
      <c r="AA94" s="86">
        <v>0.2</v>
      </c>
      <c r="AB94" s="86"/>
      <c r="AC94" s="58"/>
      <c r="AD94" s="58"/>
      <c r="AE94" s="58"/>
      <c r="AF94" s="58"/>
      <c r="AG94" s="58"/>
      <c r="AH94" s="58"/>
      <c r="AI94" s="58"/>
      <c r="AJ94" s="87"/>
      <c r="AK94" s="87"/>
      <c r="AL94" s="55">
        <f t="shared" si="1"/>
        <v>0.7</v>
      </c>
      <c r="AM94" s="56" t="s">
        <v>341</v>
      </c>
      <c r="AN94" s="82"/>
    </row>
    <row r="95" s="2" customFormat="1" ht="220" customHeight="1" spans="1:40">
      <c r="A95" s="23">
        <v>88</v>
      </c>
      <c r="B95" s="28" t="s">
        <v>216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86"/>
      <c r="Y95" s="58"/>
      <c r="Z95" s="58">
        <v>0.3</v>
      </c>
      <c r="AA95" s="86"/>
      <c r="AB95" s="86"/>
      <c r="AC95" s="58"/>
      <c r="AD95" s="58"/>
      <c r="AE95" s="58"/>
      <c r="AF95" s="58"/>
      <c r="AG95" s="58"/>
      <c r="AH95" s="58"/>
      <c r="AI95" s="58"/>
      <c r="AJ95" s="87"/>
      <c r="AK95" s="87"/>
      <c r="AL95" s="55">
        <f t="shared" si="1"/>
        <v>0.3</v>
      </c>
      <c r="AM95" s="56" t="s">
        <v>342</v>
      </c>
      <c r="AN95" s="82"/>
    </row>
    <row r="96" s="2" customFormat="1" ht="220" customHeight="1" spans="1:40">
      <c r="A96" s="23">
        <v>89</v>
      </c>
      <c r="B96" s="28" t="s">
        <v>218</v>
      </c>
      <c r="C96" s="58"/>
      <c r="D96" s="58"/>
      <c r="E96" s="58"/>
      <c r="F96" s="58"/>
      <c r="G96" s="58"/>
      <c r="H96" s="58">
        <v>0.8</v>
      </c>
      <c r="I96" s="58"/>
      <c r="J96" s="58"/>
      <c r="K96" s="58"/>
      <c r="L96" s="58"/>
      <c r="M96" s="58">
        <v>0.2</v>
      </c>
      <c r="N96" s="58">
        <v>0.2</v>
      </c>
      <c r="O96" s="58"/>
      <c r="P96" s="58"/>
      <c r="Q96" s="58"/>
      <c r="R96" s="58"/>
      <c r="S96" s="58"/>
      <c r="T96" s="58"/>
      <c r="U96" s="58"/>
      <c r="V96" s="58"/>
      <c r="W96" s="58"/>
      <c r="X96" s="86">
        <v>0.3</v>
      </c>
      <c r="Y96" s="58"/>
      <c r="Z96" s="58">
        <v>0.3</v>
      </c>
      <c r="AA96" s="86"/>
      <c r="AB96" s="86"/>
      <c r="AC96" s="58"/>
      <c r="AD96" s="58"/>
      <c r="AE96" s="58"/>
      <c r="AF96" s="58"/>
      <c r="AG96" s="58"/>
      <c r="AH96" s="58"/>
      <c r="AI96" s="58"/>
      <c r="AJ96" s="87"/>
      <c r="AK96" s="87"/>
      <c r="AL96" s="55">
        <f t="shared" si="1"/>
        <v>1.8</v>
      </c>
      <c r="AM96" s="56" t="s">
        <v>343</v>
      </c>
      <c r="AN96" s="56" t="s">
        <v>344</v>
      </c>
    </row>
    <row r="97" s="2" customFormat="1" ht="220" customHeight="1" spans="1:40">
      <c r="A97" s="23">
        <v>90</v>
      </c>
      <c r="B97" s="28" t="s">
        <v>220</v>
      </c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86">
        <v>0.6</v>
      </c>
      <c r="Y97" s="58"/>
      <c r="Z97" s="58"/>
      <c r="AA97" s="86"/>
      <c r="AB97" s="86"/>
      <c r="AC97" s="58"/>
      <c r="AD97" s="58"/>
      <c r="AE97" s="58"/>
      <c r="AF97" s="58"/>
      <c r="AG97" s="58"/>
      <c r="AH97" s="58"/>
      <c r="AI97" s="58"/>
      <c r="AJ97" s="87"/>
      <c r="AK97" s="87"/>
      <c r="AL97" s="55">
        <f t="shared" si="1"/>
        <v>0.6</v>
      </c>
      <c r="AM97" s="56" t="s">
        <v>345</v>
      </c>
      <c r="AN97" s="56" t="s">
        <v>346</v>
      </c>
    </row>
    <row r="98" s="2" customFormat="1" ht="220" customHeight="1" spans="1:40">
      <c r="A98" s="23">
        <v>91</v>
      </c>
      <c r="B98" s="28" t="s">
        <v>222</v>
      </c>
      <c r="C98" s="58"/>
      <c r="D98" s="58"/>
      <c r="E98" s="58"/>
      <c r="F98" s="58"/>
      <c r="G98" s="58"/>
      <c r="H98" s="58"/>
      <c r="I98" s="58">
        <v>0.3</v>
      </c>
      <c r="J98" s="58"/>
      <c r="K98" s="58"/>
      <c r="L98" s="58"/>
      <c r="M98" s="58">
        <v>0.4</v>
      </c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86"/>
      <c r="Y98" s="58"/>
      <c r="Z98" s="58">
        <v>0.3</v>
      </c>
      <c r="AA98" s="86"/>
      <c r="AB98" s="86"/>
      <c r="AC98" s="54">
        <f>0.5+2*0.5/7</f>
        <v>0.642857142857143</v>
      </c>
      <c r="AD98" s="58"/>
      <c r="AE98" s="58"/>
      <c r="AF98" s="58"/>
      <c r="AG98" s="58"/>
      <c r="AH98" s="58"/>
      <c r="AI98" s="58"/>
      <c r="AJ98" s="87"/>
      <c r="AK98" s="87"/>
      <c r="AL98" s="55">
        <f t="shared" si="1"/>
        <v>1.64285714285714</v>
      </c>
      <c r="AM98" s="56" t="s">
        <v>347</v>
      </c>
      <c r="AN98" s="56" t="s">
        <v>348</v>
      </c>
    </row>
    <row r="99" s="2" customFormat="1" ht="220" customHeight="1" spans="1:40">
      <c r="A99" s="23">
        <v>92</v>
      </c>
      <c r="B99" s="28" t="s">
        <v>224</v>
      </c>
      <c r="C99" s="58"/>
      <c r="D99" s="58"/>
      <c r="E99" s="58">
        <v>1.1</v>
      </c>
      <c r="F99" s="58">
        <v>0.1</v>
      </c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86">
        <v>0.6</v>
      </c>
      <c r="Y99" s="58"/>
      <c r="Z99" s="58"/>
      <c r="AA99" s="86"/>
      <c r="AB99" s="86"/>
      <c r="AC99" s="58">
        <v>1.5</v>
      </c>
      <c r="AD99" s="58"/>
      <c r="AE99" s="58"/>
      <c r="AF99" s="58"/>
      <c r="AG99" s="58"/>
      <c r="AH99" s="58"/>
      <c r="AI99" s="58"/>
      <c r="AJ99" s="87"/>
      <c r="AK99" s="87"/>
      <c r="AL99" s="55">
        <f t="shared" si="1"/>
        <v>3.3</v>
      </c>
      <c r="AM99" s="56" t="s">
        <v>349</v>
      </c>
      <c r="AN99" s="56" t="s">
        <v>350</v>
      </c>
    </row>
    <row r="100" s="2" customFormat="1" ht="220" customHeight="1" spans="1:40">
      <c r="A100" s="23">
        <v>93</v>
      </c>
      <c r="B100" s="28" t="s">
        <v>226</v>
      </c>
      <c r="C100" s="58"/>
      <c r="D100" s="58"/>
      <c r="E100" s="58">
        <v>0.3</v>
      </c>
      <c r="F100" s="58"/>
      <c r="G100" s="58"/>
      <c r="H100" s="58">
        <v>0.2</v>
      </c>
      <c r="I100" s="58">
        <v>0.1</v>
      </c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>
        <v>1.65</v>
      </c>
      <c r="W100" s="58"/>
      <c r="X100" s="86"/>
      <c r="Y100" s="58"/>
      <c r="Z100" s="58"/>
      <c r="AA100" s="86"/>
      <c r="AB100" s="86"/>
      <c r="AC100" s="58">
        <v>1.5</v>
      </c>
      <c r="AD100" s="58"/>
      <c r="AE100" s="58"/>
      <c r="AF100" s="58"/>
      <c r="AG100" s="58"/>
      <c r="AH100" s="58"/>
      <c r="AI100" s="58"/>
      <c r="AJ100" s="87"/>
      <c r="AK100" s="87"/>
      <c r="AL100" s="55">
        <f t="shared" si="1"/>
        <v>3.75</v>
      </c>
      <c r="AM100" s="56" t="s">
        <v>351</v>
      </c>
      <c r="AN100" s="56" t="s">
        <v>352</v>
      </c>
    </row>
    <row r="101" s="2" customFormat="1" ht="220" customHeight="1" spans="1:40">
      <c r="A101" s="23">
        <v>94</v>
      </c>
      <c r="B101" s="43" t="s">
        <v>228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>
        <v>0.2</v>
      </c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86"/>
      <c r="Y101" s="58"/>
      <c r="Z101" s="58"/>
      <c r="AA101" s="86"/>
      <c r="AB101" s="86"/>
      <c r="AC101" s="58"/>
      <c r="AD101" s="58"/>
      <c r="AE101" s="58"/>
      <c r="AF101" s="58"/>
      <c r="AG101" s="58"/>
      <c r="AH101" s="58"/>
      <c r="AI101" s="58"/>
      <c r="AJ101" s="87"/>
      <c r="AK101" s="87"/>
      <c r="AL101" s="55">
        <f t="shared" si="1"/>
        <v>0.2</v>
      </c>
      <c r="AM101" s="82" t="s">
        <v>229</v>
      </c>
      <c r="AN101" s="82"/>
    </row>
    <row r="102" s="2" customFormat="1" ht="220" customHeight="1" spans="1:40">
      <c r="A102" s="23">
        <v>95</v>
      </c>
      <c r="B102" s="43" t="s">
        <v>230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86"/>
      <c r="Y102" s="58"/>
      <c r="Z102" s="58">
        <v>0.3</v>
      </c>
      <c r="AA102" s="86"/>
      <c r="AB102" s="86"/>
      <c r="AC102" s="58"/>
      <c r="AD102" s="58"/>
      <c r="AE102" s="58"/>
      <c r="AF102" s="58"/>
      <c r="AG102" s="58"/>
      <c r="AH102" s="58"/>
      <c r="AI102" s="58"/>
      <c r="AJ102" s="87"/>
      <c r="AK102" s="87"/>
      <c r="AL102" s="55">
        <f t="shared" si="1"/>
        <v>0.3</v>
      </c>
      <c r="AM102" s="82" t="s">
        <v>353</v>
      </c>
      <c r="AN102" s="82"/>
    </row>
    <row r="103" s="2" customFormat="1" ht="220" customHeight="1" spans="1:40">
      <c r="A103" s="23">
        <v>96</v>
      </c>
      <c r="B103" s="43" t="s">
        <v>232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86">
        <v>0.3</v>
      </c>
      <c r="Y103" s="58"/>
      <c r="Z103" s="58"/>
      <c r="AA103" s="86"/>
      <c r="AB103" s="86"/>
      <c r="AC103" s="58"/>
      <c r="AD103" s="58"/>
      <c r="AE103" s="58"/>
      <c r="AF103" s="58"/>
      <c r="AG103" s="58"/>
      <c r="AH103" s="58"/>
      <c r="AI103" s="58"/>
      <c r="AJ103" s="87"/>
      <c r="AK103" s="87"/>
      <c r="AL103" s="55">
        <f t="shared" si="1"/>
        <v>0.3</v>
      </c>
      <c r="AM103" s="82" t="s">
        <v>233</v>
      </c>
      <c r="AN103" s="82"/>
    </row>
    <row r="104" s="2" customFormat="1" ht="220" customHeight="1" spans="1:40">
      <c r="A104" s="23">
        <v>97</v>
      </c>
      <c r="B104" s="43" t="s">
        <v>234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>
        <v>1</v>
      </c>
      <c r="S104" s="58"/>
      <c r="T104" s="58"/>
      <c r="U104" s="58"/>
      <c r="V104" s="58"/>
      <c r="W104" s="58"/>
      <c r="X104" s="86"/>
      <c r="Y104" s="58"/>
      <c r="Z104" s="58"/>
      <c r="AA104" s="86"/>
      <c r="AB104" s="86"/>
      <c r="AC104" s="58"/>
      <c r="AD104" s="58"/>
      <c r="AE104" s="58"/>
      <c r="AF104" s="58"/>
      <c r="AG104" s="58"/>
      <c r="AH104" s="58"/>
      <c r="AI104" s="58"/>
      <c r="AJ104" s="87"/>
      <c r="AK104" s="87"/>
      <c r="AL104" s="55">
        <f t="shared" si="1"/>
        <v>1</v>
      </c>
      <c r="AM104" s="82" t="s">
        <v>354</v>
      </c>
      <c r="AN104" s="82"/>
    </row>
    <row r="105" s="2" customFormat="1" ht="220" customHeight="1" spans="1:40">
      <c r="A105" s="23">
        <v>98</v>
      </c>
      <c r="B105" s="43" t="s">
        <v>236</v>
      </c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>
        <v>0.098</v>
      </c>
      <c r="W105" s="58"/>
      <c r="X105" s="86"/>
      <c r="Y105" s="58"/>
      <c r="Z105" s="58"/>
      <c r="AA105" s="86"/>
      <c r="AB105" s="86"/>
      <c r="AC105" s="58"/>
      <c r="AD105" s="58"/>
      <c r="AE105" s="58"/>
      <c r="AF105" s="58"/>
      <c r="AG105" s="58"/>
      <c r="AH105" s="58"/>
      <c r="AI105" s="58"/>
      <c r="AJ105" s="87"/>
      <c r="AK105" s="87"/>
      <c r="AL105" s="55">
        <f t="shared" si="1"/>
        <v>0.098</v>
      </c>
      <c r="AM105" s="82"/>
      <c r="AN105" s="82"/>
    </row>
    <row r="106" s="3" customFormat="1" ht="60" customHeight="1" spans="1:40">
      <c r="A106" s="58">
        <v>99</v>
      </c>
      <c r="B106" s="43" t="s">
        <v>237</v>
      </c>
      <c r="C106" s="84"/>
      <c r="D106" s="84"/>
      <c r="E106" s="84"/>
      <c r="F106" s="84"/>
      <c r="G106" s="84"/>
      <c r="H106" s="84"/>
      <c r="I106" s="84">
        <v>0.1</v>
      </c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>
        <v>0.35</v>
      </c>
      <c r="V106" s="84"/>
      <c r="W106" s="84"/>
      <c r="X106" s="84"/>
      <c r="Y106" s="84"/>
      <c r="Z106" s="84"/>
      <c r="AA106" s="84"/>
      <c r="AB106" s="84"/>
      <c r="AC106" s="84">
        <v>0.34</v>
      </c>
      <c r="AD106" s="84"/>
      <c r="AE106" s="84"/>
      <c r="AF106" s="84"/>
      <c r="AG106" s="84"/>
      <c r="AH106" s="84"/>
      <c r="AI106" s="84"/>
      <c r="AJ106" s="84"/>
      <c r="AK106" s="84"/>
      <c r="AL106" s="55">
        <f t="shared" si="1"/>
        <v>0.79</v>
      </c>
      <c r="AM106" s="88" t="s">
        <v>355</v>
      </c>
      <c r="AN106" s="89"/>
    </row>
    <row r="107" s="3" customFormat="1" ht="60" customHeight="1" spans="1:40">
      <c r="A107" s="58">
        <v>100</v>
      </c>
      <c r="B107" s="43" t="s">
        <v>239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>
        <v>0.5</v>
      </c>
      <c r="AD107" s="84"/>
      <c r="AE107" s="84"/>
      <c r="AF107" s="84"/>
      <c r="AG107" s="84"/>
      <c r="AH107" s="84"/>
      <c r="AI107" s="84"/>
      <c r="AJ107" s="84"/>
      <c r="AK107" s="84"/>
      <c r="AL107" s="55">
        <f t="shared" si="1"/>
        <v>0.5</v>
      </c>
      <c r="AM107" s="88" t="s">
        <v>240</v>
      </c>
      <c r="AN107" s="88" t="s">
        <v>356</v>
      </c>
    </row>
    <row r="108" s="69" customFormat="1" ht="60" customHeight="1" spans="1:40">
      <c r="A108" s="84"/>
      <c r="B108" s="85"/>
      <c r="C108" s="84"/>
      <c r="D108" s="84">
        <f t="shared" ref="D108:AL108" si="2">SUM(D8:D107)</f>
        <v>0</v>
      </c>
      <c r="E108" s="84">
        <f t="shared" si="2"/>
        <v>3.8</v>
      </c>
      <c r="F108" s="84">
        <f t="shared" si="2"/>
        <v>1.34</v>
      </c>
      <c r="G108" s="84">
        <f t="shared" si="2"/>
        <v>0</v>
      </c>
      <c r="H108" s="84">
        <f t="shared" si="2"/>
        <v>3.4</v>
      </c>
      <c r="I108" s="84">
        <f t="shared" si="2"/>
        <v>5.3</v>
      </c>
      <c r="J108" s="84">
        <f t="shared" si="2"/>
        <v>0</v>
      </c>
      <c r="K108" s="84">
        <f t="shared" si="2"/>
        <v>0.5</v>
      </c>
      <c r="L108" s="84">
        <f t="shared" si="2"/>
        <v>0.6</v>
      </c>
      <c r="M108" s="84">
        <f t="shared" si="2"/>
        <v>4.2</v>
      </c>
      <c r="N108" s="84">
        <f t="shared" si="2"/>
        <v>1</v>
      </c>
      <c r="O108" s="84">
        <f t="shared" si="2"/>
        <v>0</v>
      </c>
      <c r="P108" s="84">
        <f t="shared" si="2"/>
        <v>0</v>
      </c>
      <c r="Q108" s="84">
        <f t="shared" si="2"/>
        <v>0</v>
      </c>
      <c r="R108" s="84">
        <f t="shared" si="2"/>
        <v>7</v>
      </c>
      <c r="S108" s="84">
        <f t="shared" si="2"/>
        <v>0</v>
      </c>
      <c r="T108" s="84">
        <f t="shared" si="2"/>
        <v>0</v>
      </c>
      <c r="U108" s="84">
        <f t="shared" si="2"/>
        <v>33.28</v>
      </c>
      <c r="V108" s="84">
        <f t="shared" si="2"/>
        <v>12.3458</v>
      </c>
      <c r="W108" s="84">
        <f t="shared" si="2"/>
        <v>0</v>
      </c>
      <c r="X108" s="84">
        <f t="shared" si="2"/>
        <v>9.3</v>
      </c>
      <c r="Y108" s="84">
        <f t="shared" si="2"/>
        <v>0</v>
      </c>
      <c r="Z108" s="84">
        <f t="shared" si="2"/>
        <v>6.6</v>
      </c>
      <c r="AA108" s="84">
        <f t="shared" si="2"/>
        <v>12.2</v>
      </c>
      <c r="AB108" s="84">
        <f t="shared" si="2"/>
        <v>1</v>
      </c>
      <c r="AC108" s="84">
        <f t="shared" si="2"/>
        <v>17.2185714285714</v>
      </c>
      <c r="AD108" s="84">
        <f t="shared" si="2"/>
        <v>2</v>
      </c>
      <c r="AE108" s="84">
        <f t="shared" si="2"/>
        <v>5.1</v>
      </c>
      <c r="AF108" s="84">
        <f t="shared" si="2"/>
        <v>0</v>
      </c>
      <c r="AG108" s="84">
        <f t="shared" si="2"/>
        <v>0</v>
      </c>
      <c r="AH108" s="84">
        <f t="shared" si="2"/>
        <v>4</v>
      </c>
      <c r="AI108" s="84">
        <f t="shared" si="2"/>
        <v>0</v>
      </c>
      <c r="AJ108" s="84">
        <f t="shared" si="2"/>
        <v>1.8</v>
      </c>
      <c r="AK108" s="84">
        <f t="shared" si="2"/>
        <v>0.2</v>
      </c>
      <c r="AL108" s="90">
        <f t="shared" si="2"/>
        <v>132.184371428571</v>
      </c>
      <c r="AM108" s="91"/>
      <c r="AN108" s="92"/>
    </row>
  </sheetData>
  <sheetProtection formatCells="0" insertHyperlinks="0" autoFilter="0"/>
  <mergeCells count="17">
    <mergeCell ref="A1:AM1"/>
    <mergeCell ref="A2:AM2"/>
    <mergeCell ref="A3:AM3"/>
    <mergeCell ref="C4:AK4"/>
    <mergeCell ref="A4:A7"/>
    <mergeCell ref="B4:B7"/>
    <mergeCell ref="AL4:AL7"/>
    <mergeCell ref="AM4:AM7"/>
    <mergeCell ref="AN4:AN7"/>
    <mergeCell ref="C5:D6"/>
    <mergeCell ref="S5:T6"/>
    <mergeCell ref="U5:V6"/>
    <mergeCell ref="E5:H6"/>
    <mergeCell ref="I5:N6"/>
    <mergeCell ref="O5:R6"/>
    <mergeCell ref="W5:AF6"/>
    <mergeCell ref="AG5:AK6"/>
  </mergeCells>
  <pageMargins left="0.236111111111111" right="0.118055555555556" top="0.393055555555556" bottom="0.156944444444444" header="0.5" footer="0.196527777777778"/>
  <pageSetup paperSize="9" scale="1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25"/>
  <sheetViews>
    <sheetView workbookViewId="0">
      <selection activeCell="O7" sqref="O$1:P$1048576"/>
    </sheetView>
  </sheetViews>
  <sheetFormatPr defaultColWidth="8.725" defaultRowHeight="13.5" outlineLevelCol="4"/>
  <cols>
    <col min="1" max="1" width="8.725" style="61"/>
    <col min="2" max="2" width="45.275" customWidth="1"/>
    <col min="3" max="3" width="39.6333333333333" customWidth="1"/>
    <col min="4" max="4" width="33.4583333333333" customWidth="1"/>
    <col min="5" max="5" width="11.5416666666667" style="61" customWidth="1"/>
  </cols>
  <sheetData>
    <row r="1" ht="26" customHeight="1" spans="1:5">
      <c r="A1" s="62" t="s">
        <v>362</v>
      </c>
      <c r="B1" s="63"/>
      <c r="C1" s="63"/>
      <c r="D1" s="63"/>
      <c r="E1" s="64"/>
    </row>
    <row r="2" ht="16" customHeight="1" spans="1:5">
      <c r="A2" s="59" t="s">
        <v>3</v>
      </c>
      <c r="B2" s="65" t="s">
        <v>4</v>
      </c>
      <c r="C2" s="65" t="s">
        <v>363</v>
      </c>
      <c r="D2" s="65" t="s">
        <v>364</v>
      </c>
      <c r="E2" s="65" t="s">
        <v>365</v>
      </c>
    </row>
    <row r="3" ht="16" customHeight="1" spans="1:5">
      <c r="A3" s="59">
        <v>1</v>
      </c>
      <c r="B3" s="66" t="s">
        <v>82</v>
      </c>
      <c r="C3" s="66" t="s">
        <v>366</v>
      </c>
      <c r="D3" s="66" t="s">
        <v>367</v>
      </c>
      <c r="E3" s="59">
        <v>2</v>
      </c>
    </row>
    <row r="4" ht="16" customHeight="1" spans="1:5">
      <c r="A4" s="59">
        <v>2</v>
      </c>
      <c r="B4" s="66" t="s">
        <v>150</v>
      </c>
      <c r="C4" s="66" t="s">
        <v>366</v>
      </c>
      <c r="D4" s="66" t="s">
        <v>367</v>
      </c>
      <c r="E4" s="59">
        <v>0.92</v>
      </c>
    </row>
    <row r="5" ht="16" customHeight="1" spans="1:5">
      <c r="A5" s="59">
        <v>3</v>
      </c>
      <c r="B5" s="66" t="s">
        <v>154</v>
      </c>
      <c r="C5" s="66" t="s">
        <v>366</v>
      </c>
      <c r="D5" s="66" t="s">
        <v>367</v>
      </c>
      <c r="E5" s="59">
        <v>2.81</v>
      </c>
    </row>
    <row r="6" ht="16" customHeight="1" spans="1:5">
      <c r="A6" s="59">
        <v>4</v>
      </c>
      <c r="B6" s="66" t="s">
        <v>158</v>
      </c>
      <c r="C6" s="66" t="s">
        <v>366</v>
      </c>
      <c r="D6" s="66" t="s">
        <v>367</v>
      </c>
      <c r="E6" s="59">
        <v>8.26</v>
      </c>
    </row>
    <row r="7" ht="16" customHeight="1" spans="1:5">
      <c r="A7" s="59">
        <v>5</v>
      </c>
      <c r="B7" s="66" t="s">
        <v>160</v>
      </c>
      <c r="C7" s="66" t="s">
        <v>366</v>
      </c>
      <c r="D7" s="66" t="s">
        <v>367</v>
      </c>
      <c r="E7" s="59">
        <v>5</v>
      </c>
    </row>
    <row r="8" ht="16" customHeight="1" spans="1:5">
      <c r="A8" s="59">
        <v>6</v>
      </c>
      <c r="B8" s="66" t="s">
        <v>112</v>
      </c>
      <c r="C8" s="66" t="s">
        <v>368</v>
      </c>
      <c r="D8" s="66" t="s">
        <v>367</v>
      </c>
      <c r="E8" s="59">
        <v>5.56</v>
      </c>
    </row>
    <row r="9" ht="16" customHeight="1" spans="1:5">
      <c r="A9" s="59">
        <v>7</v>
      </c>
      <c r="B9" s="66" t="s">
        <v>50</v>
      </c>
      <c r="C9" s="66" t="s">
        <v>369</v>
      </c>
      <c r="D9" s="66" t="s">
        <v>367</v>
      </c>
      <c r="E9" s="59">
        <v>6.64</v>
      </c>
    </row>
    <row r="10" ht="16" customHeight="1" spans="1:5">
      <c r="A10" s="59">
        <v>8</v>
      </c>
      <c r="B10" s="66" t="s">
        <v>88</v>
      </c>
      <c r="C10" s="66" t="s">
        <v>370</v>
      </c>
      <c r="D10" s="66" t="s">
        <v>371</v>
      </c>
      <c r="E10" s="59">
        <v>0.05</v>
      </c>
    </row>
    <row r="11" ht="16" customHeight="1" spans="1:5">
      <c r="A11" s="59">
        <v>9</v>
      </c>
      <c r="B11" s="66" t="s">
        <v>359</v>
      </c>
      <c r="C11" s="66" t="s">
        <v>372</v>
      </c>
      <c r="D11" s="66" t="s">
        <v>373</v>
      </c>
      <c r="E11" s="59">
        <v>0.75</v>
      </c>
    </row>
    <row r="12" ht="16" customHeight="1" spans="1:5">
      <c r="A12" s="59">
        <v>10</v>
      </c>
      <c r="B12" s="66" t="s">
        <v>180</v>
      </c>
      <c r="C12" s="66" t="s">
        <v>374</v>
      </c>
      <c r="D12" s="66" t="s">
        <v>373</v>
      </c>
      <c r="E12" s="59">
        <v>0.2</v>
      </c>
    </row>
    <row r="13" ht="16" customHeight="1" spans="1:5">
      <c r="A13" s="59">
        <v>11</v>
      </c>
      <c r="B13" s="66" t="s">
        <v>188</v>
      </c>
      <c r="C13" s="66" t="s">
        <v>375</v>
      </c>
      <c r="D13" s="66" t="s">
        <v>371</v>
      </c>
      <c r="E13" s="59">
        <v>0.027</v>
      </c>
    </row>
    <row r="14" ht="16" customHeight="1" spans="1:5">
      <c r="A14" s="59">
        <v>12</v>
      </c>
      <c r="B14" s="66" t="s">
        <v>226</v>
      </c>
      <c r="C14" s="66" t="s">
        <v>372</v>
      </c>
      <c r="D14" s="66" t="s">
        <v>373</v>
      </c>
      <c r="E14" s="59">
        <v>1.65</v>
      </c>
    </row>
    <row r="15" ht="16" customHeight="1" spans="1:5">
      <c r="A15" s="59">
        <v>13</v>
      </c>
      <c r="B15" s="66" t="s">
        <v>184</v>
      </c>
      <c r="C15" s="66" t="s">
        <v>376</v>
      </c>
      <c r="D15" s="66" t="s">
        <v>373</v>
      </c>
      <c r="E15" s="59">
        <v>0.0688</v>
      </c>
    </row>
    <row r="16" ht="16" customHeight="1" spans="1:5">
      <c r="A16" s="59">
        <v>14</v>
      </c>
      <c r="B16" s="66" t="s">
        <v>186</v>
      </c>
      <c r="C16" s="66" t="s">
        <v>377</v>
      </c>
      <c r="D16" s="66" t="s">
        <v>378</v>
      </c>
      <c r="E16" s="59">
        <f>3.21+2</f>
        <v>5.21</v>
      </c>
    </row>
    <row r="17" ht="16" customHeight="1" spans="1:5">
      <c r="A17" s="59">
        <v>15</v>
      </c>
      <c r="B17" s="66" t="s">
        <v>156</v>
      </c>
      <c r="C17" s="66" t="s">
        <v>379</v>
      </c>
      <c r="D17" s="66"/>
      <c r="E17" s="59">
        <v>0.54</v>
      </c>
    </row>
    <row r="18" ht="16" customHeight="1" spans="1:5">
      <c r="A18" s="59">
        <v>16</v>
      </c>
      <c r="B18" s="66" t="s">
        <v>162</v>
      </c>
      <c r="C18" s="66" t="s">
        <v>379</v>
      </c>
      <c r="D18" s="66"/>
      <c r="E18" s="59">
        <v>0.294</v>
      </c>
    </row>
    <row r="19" ht="16" customHeight="1" spans="1:5">
      <c r="A19" s="59">
        <v>17</v>
      </c>
      <c r="B19" s="66" t="s">
        <v>170</v>
      </c>
      <c r="C19" s="66" t="s">
        <v>380</v>
      </c>
      <c r="D19" s="66"/>
      <c r="E19" s="59">
        <v>2</v>
      </c>
    </row>
    <row r="20" ht="16" customHeight="1" spans="1:5">
      <c r="A20" s="59">
        <v>18</v>
      </c>
      <c r="B20" s="66" t="s">
        <v>152</v>
      </c>
      <c r="C20" s="66" t="s">
        <v>381</v>
      </c>
      <c r="D20" s="66"/>
      <c r="E20" s="59">
        <v>2</v>
      </c>
    </row>
    <row r="21" ht="16" customHeight="1" spans="1:5">
      <c r="A21" s="59">
        <v>19</v>
      </c>
      <c r="B21" s="66" t="s">
        <v>102</v>
      </c>
      <c r="C21" s="66" t="s">
        <v>382</v>
      </c>
      <c r="D21" s="66"/>
      <c r="E21" s="59">
        <v>0.398</v>
      </c>
    </row>
    <row r="22" ht="16" customHeight="1" spans="1:5">
      <c r="A22" s="59">
        <v>20</v>
      </c>
      <c r="B22" s="66" t="s">
        <v>118</v>
      </c>
      <c r="C22" s="66" t="s">
        <v>379</v>
      </c>
      <c r="D22" s="66"/>
      <c r="E22" s="59">
        <v>0.8</v>
      </c>
    </row>
    <row r="23" spans="1:5">
      <c r="A23" s="59">
        <v>21</v>
      </c>
      <c r="B23" s="66" t="s">
        <v>236</v>
      </c>
      <c r="C23" s="66" t="s">
        <v>379</v>
      </c>
      <c r="D23" s="66"/>
      <c r="E23" s="67">
        <v>0.098</v>
      </c>
    </row>
    <row r="24" spans="1:5">
      <c r="A24" s="59">
        <v>22</v>
      </c>
      <c r="B24" s="66" t="s">
        <v>237</v>
      </c>
      <c r="C24" s="66" t="s">
        <v>383</v>
      </c>
      <c r="D24" s="66"/>
      <c r="E24" s="67">
        <v>0.35</v>
      </c>
    </row>
    <row r="25" spans="4:5">
      <c r="D25" s="68" t="s">
        <v>384</v>
      </c>
      <c r="E25" s="60">
        <f>SUM(E3:E24)</f>
        <v>45.6258</v>
      </c>
    </row>
  </sheetData>
  <mergeCells count="1">
    <mergeCell ref="A1:E1"/>
  </mergeCells>
  <conditionalFormatting sqref="B13:C14">
    <cfRule type="duplicateValues" dxfId="0" priority="1"/>
  </conditionalFormatting>
  <pageMargins left="0.75" right="0.75" top="1" bottom="1" header="0.5" footer="0.5"/>
  <pageSetup paperSize="9" scale="9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workbookViewId="0">
      <selection activeCell="O7" sqref="O$1:P$1048576"/>
    </sheetView>
  </sheetViews>
  <sheetFormatPr defaultColWidth="8.725" defaultRowHeight="13.5" outlineLevelCol="3"/>
  <cols>
    <col min="1" max="1" width="8.725" style="61"/>
    <col min="2" max="2" width="45.275" customWidth="1"/>
    <col min="3" max="3" width="50" customWidth="1"/>
    <col min="4" max="4" width="11.5416666666667" style="61" customWidth="1"/>
  </cols>
  <sheetData>
    <row r="1" ht="26" customHeight="1" spans="1:4">
      <c r="A1" s="62" t="s">
        <v>362</v>
      </c>
      <c r="B1" s="63"/>
      <c r="C1" s="63"/>
      <c r="D1" s="64"/>
    </row>
    <row r="2" ht="16" customHeight="1" spans="1:4">
      <c r="A2" s="59" t="s">
        <v>3</v>
      </c>
      <c r="B2" s="65" t="s">
        <v>4</v>
      </c>
      <c r="C2" s="65" t="s">
        <v>363</v>
      </c>
      <c r="D2" s="65" t="s">
        <v>365</v>
      </c>
    </row>
    <row r="3" ht="16" customHeight="1" spans="1:4">
      <c r="A3" s="59">
        <v>1</v>
      </c>
      <c r="B3" s="66" t="s">
        <v>82</v>
      </c>
      <c r="C3" s="66" t="s">
        <v>366</v>
      </c>
      <c r="D3" s="59">
        <v>2</v>
      </c>
    </row>
    <row r="4" ht="16" customHeight="1" spans="1:4">
      <c r="A4" s="59">
        <v>2</v>
      </c>
      <c r="B4" s="66" t="s">
        <v>150</v>
      </c>
      <c r="C4" s="66" t="s">
        <v>366</v>
      </c>
      <c r="D4" s="59">
        <v>0.92</v>
      </c>
    </row>
    <row r="5" ht="16" customHeight="1" spans="1:4">
      <c r="A5" s="59">
        <v>3</v>
      </c>
      <c r="B5" s="66" t="s">
        <v>154</v>
      </c>
      <c r="C5" s="66" t="s">
        <v>366</v>
      </c>
      <c r="D5" s="59">
        <v>2.81</v>
      </c>
    </row>
    <row r="6" ht="16" customHeight="1" spans="1:4">
      <c r="A6" s="59">
        <v>4</v>
      </c>
      <c r="B6" s="66" t="s">
        <v>158</v>
      </c>
      <c r="C6" s="66" t="s">
        <v>366</v>
      </c>
      <c r="D6" s="59">
        <v>7.1</v>
      </c>
    </row>
    <row r="7" ht="16" customHeight="1" spans="1:4">
      <c r="A7" s="59">
        <v>5</v>
      </c>
      <c r="B7" s="66" t="s">
        <v>160</v>
      </c>
      <c r="C7" s="66" t="s">
        <v>366</v>
      </c>
      <c r="D7" s="59">
        <v>5</v>
      </c>
    </row>
    <row r="8" ht="16" customHeight="1" spans="1:4">
      <c r="A8" s="59">
        <v>6</v>
      </c>
      <c r="B8" s="66" t="s">
        <v>112</v>
      </c>
      <c r="C8" s="66" t="s">
        <v>368</v>
      </c>
      <c r="D8" s="59">
        <v>5.56</v>
      </c>
    </row>
    <row r="9" ht="16" customHeight="1" spans="1:4">
      <c r="A9" s="59">
        <v>7</v>
      </c>
      <c r="B9" s="66" t="s">
        <v>50</v>
      </c>
      <c r="C9" s="66" t="s">
        <v>369</v>
      </c>
      <c r="D9" s="59">
        <v>7.35</v>
      </c>
    </row>
    <row r="10" ht="16" customHeight="1" spans="1:4">
      <c r="A10" s="59">
        <v>8</v>
      </c>
      <c r="B10" s="66" t="s">
        <v>88</v>
      </c>
      <c r="C10" s="66" t="s">
        <v>370</v>
      </c>
      <c r="D10" s="59">
        <v>0.05</v>
      </c>
    </row>
    <row r="11" ht="16" customHeight="1" spans="1:4">
      <c r="A11" s="59">
        <v>9</v>
      </c>
      <c r="B11" s="66" t="s">
        <v>359</v>
      </c>
      <c r="C11" s="66" t="s">
        <v>372</v>
      </c>
      <c r="D11" s="59">
        <v>0.75</v>
      </c>
    </row>
    <row r="12" ht="16" customHeight="1" spans="1:4">
      <c r="A12" s="59">
        <v>10</v>
      </c>
      <c r="B12" s="66" t="s">
        <v>180</v>
      </c>
      <c r="C12" s="66" t="s">
        <v>374</v>
      </c>
      <c r="D12" s="59">
        <v>0.2</v>
      </c>
    </row>
    <row r="13" ht="16" customHeight="1" spans="1:4">
      <c r="A13" s="59">
        <v>11</v>
      </c>
      <c r="B13" s="66" t="s">
        <v>188</v>
      </c>
      <c r="C13" s="66" t="s">
        <v>375</v>
      </c>
      <c r="D13" s="59">
        <v>0.027</v>
      </c>
    </row>
    <row r="14" ht="16" customHeight="1" spans="1:4">
      <c r="A14" s="59">
        <v>12</v>
      </c>
      <c r="B14" s="66" t="s">
        <v>184</v>
      </c>
      <c r="C14" s="66" t="s">
        <v>376</v>
      </c>
      <c r="D14" s="59">
        <v>0.0688</v>
      </c>
    </row>
    <row r="15" ht="16" customHeight="1" spans="1:4">
      <c r="A15" s="59">
        <v>13</v>
      </c>
      <c r="B15" s="66" t="s">
        <v>186</v>
      </c>
      <c r="C15" s="66" t="s">
        <v>377</v>
      </c>
      <c r="D15" s="59">
        <f>3.21+2</f>
        <v>5.21</v>
      </c>
    </row>
    <row r="16" ht="16" customHeight="1" spans="1:4">
      <c r="A16" s="59">
        <v>14</v>
      </c>
      <c r="B16" s="66" t="s">
        <v>156</v>
      </c>
      <c r="C16" s="66" t="s">
        <v>379</v>
      </c>
      <c r="D16" s="59">
        <v>0.54</v>
      </c>
    </row>
    <row r="17" ht="16" customHeight="1" spans="1:4">
      <c r="A17" s="59">
        <v>15</v>
      </c>
      <c r="B17" s="66" t="s">
        <v>162</v>
      </c>
      <c r="C17" s="66" t="s">
        <v>379</v>
      </c>
      <c r="D17" s="59">
        <v>0.294</v>
      </c>
    </row>
    <row r="18" ht="16" customHeight="1" spans="1:4">
      <c r="A18" s="59">
        <v>16</v>
      </c>
      <c r="B18" s="66" t="s">
        <v>170</v>
      </c>
      <c r="C18" s="66" t="s">
        <v>380</v>
      </c>
      <c r="D18" s="59">
        <v>2.77</v>
      </c>
    </row>
    <row r="19" ht="16" customHeight="1" spans="1:4">
      <c r="A19" s="59">
        <v>17</v>
      </c>
      <c r="B19" s="66" t="s">
        <v>152</v>
      </c>
      <c r="C19" s="66" t="s">
        <v>381</v>
      </c>
      <c r="D19" s="59">
        <v>2</v>
      </c>
    </row>
    <row r="20" ht="16" customHeight="1" spans="1:4">
      <c r="A20" s="59">
        <v>18</v>
      </c>
      <c r="B20" s="66" t="s">
        <v>102</v>
      </c>
      <c r="C20" s="66" t="s">
        <v>382</v>
      </c>
      <c r="D20" s="59">
        <v>0.398</v>
      </c>
    </row>
    <row r="21" ht="16" customHeight="1" spans="1:4">
      <c r="A21" s="59">
        <v>19</v>
      </c>
      <c r="B21" s="66" t="s">
        <v>118</v>
      </c>
      <c r="C21" s="66" t="s">
        <v>379</v>
      </c>
      <c r="D21" s="59">
        <v>0.8</v>
      </c>
    </row>
    <row r="22" spans="1:4">
      <c r="A22" s="59">
        <v>20</v>
      </c>
      <c r="B22" s="66" t="s">
        <v>236</v>
      </c>
      <c r="C22" s="66" t="s">
        <v>379</v>
      </c>
      <c r="D22" s="67">
        <v>0.098</v>
      </c>
    </row>
    <row r="23" spans="1:4">
      <c r="A23" s="59">
        <v>21</v>
      </c>
      <c r="B23" s="66" t="s">
        <v>237</v>
      </c>
      <c r="C23" s="66" t="s">
        <v>383</v>
      </c>
      <c r="D23" s="67">
        <v>0.35</v>
      </c>
    </row>
    <row r="24" spans="4:4">
      <c r="D24" s="60">
        <f>SUM(D3:D23)</f>
        <v>44.2958</v>
      </c>
    </row>
  </sheetData>
  <mergeCells count="1">
    <mergeCell ref="A1:D1"/>
  </mergeCells>
  <conditionalFormatting sqref="B13:C1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O7" sqref="O$1:P$1048576"/>
    </sheetView>
  </sheetViews>
  <sheetFormatPr defaultColWidth="8.725" defaultRowHeight="13.5" outlineLevelCol="2"/>
  <cols>
    <col min="1" max="1" width="16.275" customWidth="1"/>
  </cols>
  <sheetData>
    <row r="1" spans="1:2">
      <c r="A1" t="s">
        <v>385</v>
      </c>
      <c r="B1" t="s">
        <v>386</v>
      </c>
    </row>
    <row r="2" spans="1:2">
      <c r="A2" s="59" t="s">
        <v>387</v>
      </c>
      <c r="B2" s="59">
        <v>12</v>
      </c>
    </row>
    <row r="3" spans="1:2">
      <c r="A3" s="59" t="s">
        <v>388</v>
      </c>
      <c r="B3" s="59">
        <v>11</v>
      </c>
    </row>
    <row r="4" spans="1:2">
      <c r="A4" s="59" t="s">
        <v>389</v>
      </c>
      <c r="B4" s="59">
        <v>8</v>
      </c>
    </row>
    <row r="5" spans="1:2">
      <c r="A5" s="59" t="s">
        <v>390</v>
      </c>
      <c r="B5" s="59">
        <v>5</v>
      </c>
    </row>
    <row r="6" spans="1:2">
      <c r="A6" s="59" t="s">
        <v>391</v>
      </c>
      <c r="B6" s="59">
        <v>3</v>
      </c>
    </row>
    <row r="7" spans="1:2">
      <c r="A7" s="59" t="s">
        <v>392</v>
      </c>
      <c r="B7" s="59">
        <v>3</v>
      </c>
    </row>
    <row r="8" spans="1:2">
      <c r="A8" s="59" t="s">
        <v>393</v>
      </c>
      <c r="B8" s="59">
        <v>3</v>
      </c>
    </row>
    <row r="9" spans="1:3">
      <c r="A9" s="59" t="s">
        <v>394</v>
      </c>
      <c r="B9" s="59">
        <v>1</v>
      </c>
      <c r="C9" t="s">
        <v>395</v>
      </c>
    </row>
    <row r="10" spans="1:3">
      <c r="A10" s="59" t="s">
        <v>396</v>
      </c>
      <c r="B10" s="59">
        <v>1</v>
      </c>
      <c r="C10" t="s">
        <v>397</v>
      </c>
    </row>
    <row r="11" spans="1:2">
      <c r="A11" s="59" t="s">
        <v>398</v>
      </c>
      <c r="B11" s="59">
        <v>11</v>
      </c>
    </row>
    <row r="12" spans="2:2">
      <c r="B12" s="60">
        <f>SUM(B2:B11)</f>
        <v>58</v>
      </c>
    </row>
  </sheetData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12"/>
  <sheetViews>
    <sheetView view="pageBreakPreview" zoomScale="40" zoomScaleNormal="28" workbookViewId="0">
      <pane ySplit="7" topLeftCell="A107" activePane="bottomLeft" state="frozen"/>
      <selection/>
      <selection pane="bottomLeft" activeCell="P105" sqref="P105:Q105"/>
    </sheetView>
  </sheetViews>
  <sheetFormatPr defaultColWidth="9" defaultRowHeight="20.25"/>
  <cols>
    <col min="1" max="1" width="15.5" style="4"/>
    <col min="2" max="2" width="73.975" style="5" customWidth="1"/>
    <col min="3" max="3" width="15.5" style="6"/>
    <col min="4" max="4" width="19.3666666666667" style="6" customWidth="1"/>
    <col min="5" max="5" width="9" style="6" hidden="1" customWidth="1"/>
    <col min="6" max="6" width="15.5" style="6" hidden="1" customWidth="1"/>
    <col min="7" max="7" width="15.5" style="6"/>
    <col min="8" max="8" width="9" style="6"/>
    <col min="9" max="9" width="15.5" style="6"/>
    <col min="10" max="12" width="15.5" style="6" hidden="1" customWidth="1"/>
    <col min="13" max="13" width="12.7833333333333" style="6" customWidth="1"/>
    <col min="14" max="14" width="9" style="6"/>
    <col min="15" max="15" width="8.71666666666667" style="6" customWidth="1"/>
    <col min="16" max="16" width="14.4416666666667" style="6"/>
    <col min="17" max="17" width="16.275" style="6" customWidth="1"/>
    <col min="18" max="18" width="19.875" style="6"/>
    <col min="19" max="19" width="6.86666666666667" style="6" customWidth="1"/>
    <col min="20" max="20" width="11.625" style="6" customWidth="1"/>
    <col min="21" max="21" width="15.5" style="7"/>
    <col min="22" max="22" width="6.55833333333333" style="6" customWidth="1"/>
    <col min="23" max="23" width="2.18333333333333" style="6" hidden="1" customWidth="1"/>
    <col min="24" max="24" width="13.4333333333333" style="7" hidden="1" customWidth="1"/>
    <col min="25" max="25" width="15.5" style="7" hidden="1" customWidth="1"/>
    <col min="26" max="26" width="18.6" style="6" hidden="1" customWidth="1"/>
    <col min="27" max="27" width="14.4416666666667" style="6" hidden="1" customWidth="1"/>
    <col min="28" max="28" width="21.725" style="6" hidden="1" customWidth="1"/>
    <col min="29" max="29" width="11.3333333333333" style="6" hidden="1" customWidth="1"/>
    <col min="30" max="30" width="8.11666666666667" style="6" customWidth="1"/>
    <col min="31" max="31" width="9" style="6" customWidth="1"/>
    <col min="32" max="32" width="6.875" style="6" customWidth="1"/>
    <col min="33" max="33" width="3.43333333333333" style="6" hidden="1" customWidth="1"/>
    <col min="34" max="34" width="8.125" style="6" customWidth="1"/>
    <col min="35" max="35" width="38" style="6"/>
    <col min="36" max="16384" width="9" style="4"/>
  </cols>
  <sheetData>
    <row r="1" ht="25.5" spans="1:35">
      <c r="A1" s="8" t="s">
        <v>250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ht="61.5" spans="1:3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ht="52" customHeight="1" spans="1:35">
      <c r="A3" s="11" t="s">
        <v>399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ht="31.5" spans="1:35">
      <c r="A4" s="13" t="s">
        <v>3</v>
      </c>
      <c r="B4" s="13" t="s">
        <v>4</v>
      </c>
      <c r="C4" s="13" t="s">
        <v>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38" t="s">
        <v>6</v>
      </c>
    </row>
    <row r="5" ht="13.5" spans="1:35">
      <c r="A5" s="13"/>
      <c r="B5" s="13"/>
      <c r="C5" s="14" t="s">
        <v>9</v>
      </c>
      <c r="D5" s="15"/>
      <c r="E5" s="15"/>
      <c r="F5" s="16"/>
      <c r="G5" s="14" t="s">
        <v>10</v>
      </c>
      <c r="H5" s="15"/>
      <c r="I5" s="15"/>
      <c r="J5" s="15"/>
      <c r="K5" s="15"/>
      <c r="L5" s="16"/>
      <c r="M5" s="14" t="s">
        <v>11</v>
      </c>
      <c r="N5" s="15"/>
      <c r="O5" s="16"/>
      <c r="P5" s="14" t="s">
        <v>12</v>
      </c>
      <c r="Q5" s="16"/>
      <c r="R5" s="14" t="s">
        <v>13</v>
      </c>
      <c r="S5" s="16"/>
      <c r="T5" s="14" t="s">
        <v>14</v>
      </c>
      <c r="U5" s="15"/>
      <c r="V5" s="15"/>
      <c r="W5" s="15"/>
      <c r="X5" s="15"/>
      <c r="Y5" s="15"/>
      <c r="Z5" s="15"/>
      <c r="AA5" s="15"/>
      <c r="AB5" s="15"/>
      <c r="AC5" s="16"/>
      <c r="AD5" s="14" t="s">
        <v>15</v>
      </c>
      <c r="AE5" s="15"/>
      <c r="AF5" s="15"/>
      <c r="AG5" s="15"/>
      <c r="AH5" s="16"/>
      <c r="AI5" s="38"/>
    </row>
    <row r="6" ht="13" customHeight="1" spans="1:35">
      <c r="A6" s="13"/>
      <c r="B6" s="13"/>
      <c r="C6" s="17"/>
      <c r="D6" s="18"/>
      <c r="E6" s="18"/>
      <c r="F6" s="19"/>
      <c r="G6" s="17"/>
      <c r="H6" s="18"/>
      <c r="I6" s="18"/>
      <c r="J6" s="18"/>
      <c r="K6" s="18"/>
      <c r="L6" s="19"/>
      <c r="M6" s="17"/>
      <c r="N6" s="18"/>
      <c r="O6" s="19"/>
      <c r="P6" s="17"/>
      <c r="Q6" s="19"/>
      <c r="R6" s="17"/>
      <c r="S6" s="19"/>
      <c r="T6" s="17"/>
      <c r="U6" s="18"/>
      <c r="V6" s="18"/>
      <c r="W6" s="18"/>
      <c r="X6" s="18"/>
      <c r="Y6" s="18"/>
      <c r="Z6" s="18"/>
      <c r="AA6" s="18"/>
      <c r="AB6" s="18"/>
      <c r="AC6" s="19"/>
      <c r="AD6" s="17"/>
      <c r="AE6" s="18"/>
      <c r="AF6" s="18"/>
      <c r="AG6" s="18"/>
      <c r="AH6" s="19"/>
      <c r="AI6" s="38"/>
    </row>
    <row r="7" s="1" customFormat="1" ht="138" customHeight="1" spans="1:35">
      <c r="A7" s="13"/>
      <c r="B7" s="13"/>
      <c r="C7" s="20"/>
      <c r="D7" s="21"/>
      <c r="E7" s="21"/>
      <c r="F7" s="22"/>
      <c r="G7" s="20"/>
      <c r="H7" s="21"/>
      <c r="I7" s="21"/>
      <c r="J7" s="21"/>
      <c r="K7" s="21"/>
      <c r="L7" s="22"/>
      <c r="M7" s="20"/>
      <c r="N7" s="21"/>
      <c r="O7" s="22"/>
      <c r="P7" s="20"/>
      <c r="Q7" s="22"/>
      <c r="R7" s="20"/>
      <c r="S7" s="22"/>
      <c r="T7" s="20"/>
      <c r="U7" s="21"/>
      <c r="V7" s="21"/>
      <c r="W7" s="21"/>
      <c r="X7" s="21"/>
      <c r="Y7" s="21"/>
      <c r="Z7" s="21"/>
      <c r="AA7" s="21"/>
      <c r="AB7" s="21"/>
      <c r="AC7" s="22"/>
      <c r="AD7" s="20"/>
      <c r="AE7" s="21"/>
      <c r="AF7" s="21"/>
      <c r="AG7" s="21"/>
      <c r="AH7" s="22"/>
      <c r="AI7" s="38"/>
    </row>
    <row r="8" s="2" customFormat="1" ht="97" customHeight="1" spans="1:35">
      <c r="A8" s="23">
        <v>1</v>
      </c>
      <c r="B8" s="24" t="s">
        <v>50</v>
      </c>
      <c r="C8" s="25">
        <v>0.4</v>
      </c>
      <c r="D8" s="26"/>
      <c r="E8" s="26"/>
      <c r="F8" s="27"/>
      <c r="G8" s="25">
        <v>0.9</v>
      </c>
      <c r="H8" s="26"/>
      <c r="I8" s="26"/>
      <c r="J8" s="26"/>
      <c r="K8" s="26"/>
      <c r="L8" s="27"/>
      <c r="M8" s="25">
        <v>20.68</v>
      </c>
      <c r="N8" s="26"/>
      <c r="O8" s="27"/>
      <c r="P8" s="25"/>
      <c r="Q8" s="27"/>
      <c r="R8" s="25">
        <v>7.35</v>
      </c>
      <c r="S8" s="27"/>
      <c r="T8" s="25">
        <v>2.9</v>
      </c>
      <c r="U8" s="26"/>
      <c r="V8" s="26"/>
      <c r="W8" s="26"/>
      <c r="X8" s="26"/>
      <c r="Y8" s="26"/>
      <c r="Z8" s="26"/>
      <c r="AA8" s="26"/>
      <c r="AB8" s="26"/>
      <c r="AC8" s="27"/>
      <c r="AD8" s="25">
        <f>0.2*1</f>
        <v>0.2</v>
      </c>
      <c r="AE8" s="26"/>
      <c r="AF8" s="26"/>
      <c r="AG8" s="26"/>
      <c r="AH8" s="27"/>
      <c r="AI8" s="39">
        <f t="shared" ref="AI8:AI71" si="0">SUM(C8:AH8)</f>
        <v>32.43</v>
      </c>
    </row>
    <row r="9" s="2" customFormat="1" ht="97" customHeight="1" spans="1:35">
      <c r="A9" s="23">
        <v>2</v>
      </c>
      <c r="B9" s="28" t="s">
        <v>52</v>
      </c>
      <c r="C9" s="25"/>
      <c r="D9" s="26"/>
      <c r="E9" s="26"/>
      <c r="F9" s="27"/>
      <c r="G9" s="25"/>
      <c r="H9" s="26"/>
      <c r="I9" s="26"/>
      <c r="J9" s="26"/>
      <c r="K9" s="26"/>
      <c r="L9" s="27"/>
      <c r="M9" s="25"/>
      <c r="N9" s="26"/>
      <c r="O9" s="27"/>
      <c r="P9" s="25"/>
      <c r="Q9" s="27"/>
      <c r="R9" s="25"/>
      <c r="S9" s="27"/>
      <c r="T9" s="25">
        <v>0.2</v>
      </c>
      <c r="U9" s="26"/>
      <c r="V9" s="26"/>
      <c r="W9" s="26"/>
      <c r="X9" s="26"/>
      <c r="Y9" s="26"/>
      <c r="Z9" s="26"/>
      <c r="AA9" s="26"/>
      <c r="AB9" s="26"/>
      <c r="AC9" s="27"/>
      <c r="AD9" s="25"/>
      <c r="AE9" s="26"/>
      <c r="AF9" s="26"/>
      <c r="AG9" s="26"/>
      <c r="AH9" s="27"/>
      <c r="AI9" s="39">
        <f t="shared" si="0"/>
        <v>0.2</v>
      </c>
    </row>
    <row r="10" s="2" customFormat="1" ht="97" customHeight="1" spans="1:35">
      <c r="A10" s="23">
        <v>3</v>
      </c>
      <c r="B10" s="28" t="s">
        <v>54</v>
      </c>
      <c r="C10" s="25"/>
      <c r="D10" s="26"/>
      <c r="E10" s="26"/>
      <c r="F10" s="27"/>
      <c r="G10" s="25"/>
      <c r="H10" s="26"/>
      <c r="I10" s="26"/>
      <c r="J10" s="26"/>
      <c r="K10" s="26"/>
      <c r="L10" s="27"/>
      <c r="M10" s="25"/>
      <c r="N10" s="26"/>
      <c r="O10" s="27"/>
      <c r="P10" s="25"/>
      <c r="Q10" s="27"/>
      <c r="R10" s="25"/>
      <c r="S10" s="27"/>
      <c r="T10" s="25">
        <v>0.2</v>
      </c>
      <c r="U10" s="26"/>
      <c r="V10" s="26"/>
      <c r="W10" s="26"/>
      <c r="X10" s="26"/>
      <c r="Y10" s="26"/>
      <c r="Z10" s="26"/>
      <c r="AA10" s="26"/>
      <c r="AB10" s="26"/>
      <c r="AC10" s="27"/>
      <c r="AD10" s="25"/>
      <c r="AE10" s="26"/>
      <c r="AF10" s="26"/>
      <c r="AG10" s="26"/>
      <c r="AH10" s="27"/>
      <c r="AI10" s="39">
        <f t="shared" si="0"/>
        <v>0.2</v>
      </c>
    </row>
    <row r="11" s="2" customFormat="1" ht="97" customHeight="1" spans="1:35">
      <c r="A11" s="23">
        <v>4</v>
      </c>
      <c r="B11" s="28" t="s">
        <v>56</v>
      </c>
      <c r="C11" s="25"/>
      <c r="D11" s="26"/>
      <c r="E11" s="26"/>
      <c r="F11" s="27"/>
      <c r="G11" s="25"/>
      <c r="H11" s="26"/>
      <c r="I11" s="26"/>
      <c r="J11" s="26"/>
      <c r="K11" s="26"/>
      <c r="L11" s="27"/>
      <c r="M11" s="25"/>
      <c r="N11" s="26"/>
      <c r="O11" s="27"/>
      <c r="P11" s="25"/>
      <c r="Q11" s="27"/>
      <c r="R11" s="25"/>
      <c r="S11" s="27"/>
      <c r="T11" s="25">
        <v>0.2</v>
      </c>
      <c r="U11" s="26"/>
      <c r="V11" s="26"/>
      <c r="W11" s="26"/>
      <c r="X11" s="26"/>
      <c r="Y11" s="26"/>
      <c r="Z11" s="26"/>
      <c r="AA11" s="26"/>
      <c r="AB11" s="26"/>
      <c r="AC11" s="27"/>
      <c r="AD11" s="25"/>
      <c r="AE11" s="26"/>
      <c r="AF11" s="26"/>
      <c r="AG11" s="26"/>
      <c r="AH11" s="27"/>
      <c r="AI11" s="39">
        <f t="shared" si="0"/>
        <v>0.2</v>
      </c>
    </row>
    <row r="12" s="2" customFormat="1" ht="97" customHeight="1" spans="1:35">
      <c r="A12" s="23">
        <v>5</v>
      </c>
      <c r="B12" s="28" t="s">
        <v>58</v>
      </c>
      <c r="C12" s="25"/>
      <c r="D12" s="26"/>
      <c r="E12" s="26"/>
      <c r="F12" s="27"/>
      <c r="G12" s="25">
        <v>0.1</v>
      </c>
      <c r="H12" s="26"/>
      <c r="I12" s="26"/>
      <c r="J12" s="26"/>
      <c r="K12" s="26"/>
      <c r="L12" s="27"/>
      <c r="M12" s="25"/>
      <c r="N12" s="26"/>
      <c r="O12" s="27"/>
      <c r="P12" s="25"/>
      <c r="Q12" s="27"/>
      <c r="R12" s="25"/>
      <c r="S12" s="27"/>
      <c r="T12" s="29"/>
      <c r="U12" s="30"/>
      <c r="V12" s="30"/>
      <c r="W12" s="30"/>
      <c r="X12" s="30"/>
      <c r="Y12" s="30"/>
      <c r="Z12" s="30"/>
      <c r="AA12" s="30"/>
      <c r="AB12" s="30"/>
      <c r="AC12" s="35"/>
      <c r="AD12" s="25"/>
      <c r="AE12" s="26"/>
      <c r="AF12" s="26"/>
      <c r="AG12" s="26"/>
      <c r="AH12" s="27"/>
      <c r="AI12" s="39">
        <f t="shared" si="0"/>
        <v>0.1</v>
      </c>
    </row>
    <row r="13" s="2" customFormat="1" ht="97" customHeight="1" spans="1:35">
      <c r="A13" s="23">
        <v>6</v>
      </c>
      <c r="B13" s="28" t="s">
        <v>60</v>
      </c>
      <c r="C13" s="25"/>
      <c r="D13" s="26"/>
      <c r="E13" s="26"/>
      <c r="F13" s="27"/>
      <c r="G13" s="25"/>
      <c r="H13" s="26"/>
      <c r="I13" s="26"/>
      <c r="J13" s="26"/>
      <c r="K13" s="26"/>
      <c r="L13" s="27"/>
      <c r="M13" s="25">
        <v>0.68</v>
      </c>
      <c r="N13" s="26"/>
      <c r="O13" s="27"/>
      <c r="P13" s="25"/>
      <c r="Q13" s="27"/>
      <c r="R13" s="25"/>
      <c r="S13" s="27"/>
      <c r="T13" s="25">
        <v>1.4</v>
      </c>
      <c r="U13" s="26"/>
      <c r="V13" s="26"/>
      <c r="W13" s="26"/>
      <c r="X13" s="26"/>
      <c r="Y13" s="26"/>
      <c r="Z13" s="26"/>
      <c r="AA13" s="26"/>
      <c r="AB13" s="26"/>
      <c r="AC13" s="27"/>
      <c r="AD13" s="25"/>
      <c r="AE13" s="26"/>
      <c r="AF13" s="26"/>
      <c r="AG13" s="26"/>
      <c r="AH13" s="27"/>
      <c r="AI13" s="39">
        <f t="shared" si="0"/>
        <v>2.08</v>
      </c>
    </row>
    <row r="14" s="2" customFormat="1" ht="97" customHeight="1" spans="1:35">
      <c r="A14" s="23">
        <v>7</v>
      </c>
      <c r="B14" s="28" t="s">
        <v>62</v>
      </c>
      <c r="C14" s="25"/>
      <c r="D14" s="26"/>
      <c r="E14" s="26"/>
      <c r="F14" s="27"/>
      <c r="G14" s="25"/>
      <c r="H14" s="26"/>
      <c r="I14" s="26"/>
      <c r="J14" s="26"/>
      <c r="K14" s="26"/>
      <c r="L14" s="27"/>
      <c r="M14" s="25">
        <v>0.81</v>
      </c>
      <c r="N14" s="26"/>
      <c r="O14" s="27"/>
      <c r="P14" s="25"/>
      <c r="Q14" s="27"/>
      <c r="R14" s="25"/>
      <c r="S14" s="27"/>
      <c r="T14" s="25">
        <v>0.37</v>
      </c>
      <c r="U14" s="26"/>
      <c r="V14" s="26"/>
      <c r="W14" s="26"/>
      <c r="X14" s="26"/>
      <c r="Y14" s="26"/>
      <c r="Z14" s="26"/>
      <c r="AA14" s="26"/>
      <c r="AB14" s="26"/>
      <c r="AC14" s="27"/>
      <c r="AD14" s="25"/>
      <c r="AE14" s="26"/>
      <c r="AF14" s="26"/>
      <c r="AG14" s="26"/>
      <c r="AH14" s="27"/>
      <c r="AI14" s="39">
        <f t="shared" si="0"/>
        <v>1.18</v>
      </c>
    </row>
    <row r="15" s="2" customFormat="1" ht="97" customHeight="1" spans="1:35">
      <c r="A15" s="23">
        <v>8</v>
      </c>
      <c r="B15" s="28" t="s">
        <v>64</v>
      </c>
      <c r="C15" s="25"/>
      <c r="D15" s="26"/>
      <c r="E15" s="26"/>
      <c r="F15" s="27"/>
      <c r="G15" s="25"/>
      <c r="H15" s="26"/>
      <c r="I15" s="26"/>
      <c r="J15" s="26"/>
      <c r="K15" s="26"/>
      <c r="L15" s="27"/>
      <c r="M15" s="25"/>
      <c r="N15" s="26"/>
      <c r="O15" s="27"/>
      <c r="P15" s="25"/>
      <c r="Q15" s="27"/>
      <c r="R15" s="25"/>
      <c r="S15" s="27"/>
      <c r="T15" s="25">
        <v>0.2</v>
      </c>
      <c r="U15" s="26"/>
      <c r="V15" s="26"/>
      <c r="W15" s="26"/>
      <c r="X15" s="26"/>
      <c r="Y15" s="26"/>
      <c r="Z15" s="26"/>
      <c r="AA15" s="26"/>
      <c r="AB15" s="26"/>
      <c r="AC15" s="27"/>
      <c r="AD15" s="25"/>
      <c r="AE15" s="26"/>
      <c r="AF15" s="26"/>
      <c r="AG15" s="26"/>
      <c r="AH15" s="27"/>
      <c r="AI15" s="39">
        <f t="shared" si="0"/>
        <v>0.2</v>
      </c>
    </row>
    <row r="16" s="2" customFormat="1" ht="97" customHeight="1" spans="1:35">
      <c r="A16" s="23">
        <v>9</v>
      </c>
      <c r="B16" s="28" t="s">
        <v>66</v>
      </c>
      <c r="C16" s="25"/>
      <c r="D16" s="26"/>
      <c r="E16" s="26"/>
      <c r="F16" s="27"/>
      <c r="G16" s="25"/>
      <c r="H16" s="26"/>
      <c r="I16" s="26"/>
      <c r="J16" s="26"/>
      <c r="K16" s="26"/>
      <c r="L16" s="27"/>
      <c r="M16" s="25"/>
      <c r="N16" s="26"/>
      <c r="O16" s="27"/>
      <c r="P16" s="25"/>
      <c r="Q16" s="27"/>
      <c r="R16" s="25"/>
      <c r="S16" s="27"/>
      <c r="T16" s="25">
        <v>0.2</v>
      </c>
      <c r="U16" s="26"/>
      <c r="V16" s="26"/>
      <c r="W16" s="26"/>
      <c r="X16" s="26"/>
      <c r="Y16" s="26"/>
      <c r="Z16" s="26"/>
      <c r="AA16" s="26"/>
      <c r="AB16" s="26"/>
      <c r="AC16" s="27"/>
      <c r="AD16" s="25"/>
      <c r="AE16" s="26"/>
      <c r="AF16" s="26"/>
      <c r="AG16" s="26"/>
      <c r="AH16" s="27"/>
      <c r="AI16" s="39">
        <f t="shared" si="0"/>
        <v>0.2</v>
      </c>
    </row>
    <row r="17" s="2" customFormat="1" ht="97" customHeight="1" spans="1:35">
      <c r="A17" s="23">
        <v>10</v>
      </c>
      <c r="B17" s="28" t="s">
        <v>68</v>
      </c>
      <c r="C17" s="25"/>
      <c r="D17" s="26"/>
      <c r="E17" s="26"/>
      <c r="F17" s="27"/>
      <c r="G17" s="25"/>
      <c r="H17" s="26"/>
      <c r="I17" s="26"/>
      <c r="J17" s="26"/>
      <c r="K17" s="26"/>
      <c r="L17" s="27"/>
      <c r="M17" s="25"/>
      <c r="N17" s="26"/>
      <c r="O17" s="27"/>
      <c r="P17" s="25"/>
      <c r="Q17" s="27"/>
      <c r="R17" s="25"/>
      <c r="S17" s="27"/>
      <c r="T17" s="25">
        <v>0.3</v>
      </c>
      <c r="U17" s="26"/>
      <c r="V17" s="26"/>
      <c r="W17" s="26"/>
      <c r="X17" s="26"/>
      <c r="Y17" s="26"/>
      <c r="Z17" s="26"/>
      <c r="AA17" s="26"/>
      <c r="AB17" s="26"/>
      <c r="AC17" s="27"/>
      <c r="AD17" s="25"/>
      <c r="AE17" s="26"/>
      <c r="AF17" s="26"/>
      <c r="AG17" s="26"/>
      <c r="AH17" s="27"/>
      <c r="AI17" s="39">
        <f t="shared" si="0"/>
        <v>0.3</v>
      </c>
    </row>
    <row r="18" s="2" customFormat="1" ht="97" customHeight="1" spans="1:35">
      <c r="A18" s="23">
        <v>11</v>
      </c>
      <c r="B18" s="28" t="s">
        <v>70</v>
      </c>
      <c r="C18" s="25"/>
      <c r="D18" s="26"/>
      <c r="E18" s="26"/>
      <c r="F18" s="27"/>
      <c r="G18" s="25"/>
      <c r="H18" s="26"/>
      <c r="I18" s="26"/>
      <c r="J18" s="26"/>
      <c r="K18" s="26"/>
      <c r="L18" s="27"/>
      <c r="M18" s="25"/>
      <c r="N18" s="26"/>
      <c r="O18" s="27"/>
      <c r="P18" s="25"/>
      <c r="Q18" s="27"/>
      <c r="R18" s="25"/>
      <c r="S18" s="27"/>
      <c r="T18" s="25">
        <v>0.3</v>
      </c>
      <c r="U18" s="26"/>
      <c r="V18" s="26"/>
      <c r="W18" s="26"/>
      <c r="X18" s="26"/>
      <c r="Y18" s="26"/>
      <c r="Z18" s="26"/>
      <c r="AA18" s="26"/>
      <c r="AB18" s="26"/>
      <c r="AC18" s="27"/>
      <c r="AD18" s="25"/>
      <c r="AE18" s="26"/>
      <c r="AF18" s="26"/>
      <c r="AG18" s="26"/>
      <c r="AH18" s="27"/>
      <c r="AI18" s="39">
        <f t="shared" si="0"/>
        <v>0.3</v>
      </c>
    </row>
    <row r="19" s="2" customFormat="1" ht="97" customHeight="1" spans="1:35">
      <c r="A19" s="23">
        <v>12</v>
      </c>
      <c r="B19" s="28" t="s">
        <v>72</v>
      </c>
      <c r="C19" s="25"/>
      <c r="D19" s="26"/>
      <c r="E19" s="26"/>
      <c r="F19" s="27"/>
      <c r="G19" s="25"/>
      <c r="H19" s="26"/>
      <c r="I19" s="26"/>
      <c r="J19" s="26"/>
      <c r="K19" s="26"/>
      <c r="L19" s="27"/>
      <c r="M19" s="25"/>
      <c r="N19" s="26"/>
      <c r="O19" s="27"/>
      <c r="P19" s="25"/>
      <c r="Q19" s="27"/>
      <c r="R19" s="25"/>
      <c r="S19" s="27"/>
      <c r="T19" s="25">
        <v>0.94</v>
      </c>
      <c r="U19" s="26"/>
      <c r="V19" s="26"/>
      <c r="W19" s="26"/>
      <c r="X19" s="26"/>
      <c r="Y19" s="26"/>
      <c r="Z19" s="26"/>
      <c r="AA19" s="26"/>
      <c r="AB19" s="26"/>
      <c r="AC19" s="27"/>
      <c r="AD19" s="25"/>
      <c r="AE19" s="26"/>
      <c r="AF19" s="26"/>
      <c r="AG19" s="26"/>
      <c r="AH19" s="27"/>
      <c r="AI19" s="39">
        <f t="shared" si="0"/>
        <v>0.94</v>
      </c>
    </row>
    <row r="20" s="2" customFormat="1" ht="97" customHeight="1" spans="1:35">
      <c r="A20" s="23">
        <v>13</v>
      </c>
      <c r="B20" s="28" t="s">
        <v>74</v>
      </c>
      <c r="C20" s="25"/>
      <c r="D20" s="26"/>
      <c r="E20" s="26"/>
      <c r="F20" s="27"/>
      <c r="G20" s="25"/>
      <c r="H20" s="26"/>
      <c r="I20" s="26"/>
      <c r="J20" s="26"/>
      <c r="K20" s="26"/>
      <c r="L20" s="27"/>
      <c r="M20" s="25"/>
      <c r="N20" s="26"/>
      <c r="O20" s="27"/>
      <c r="P20" s="25"/>
      <c r="Q20" s="27"/>
      <c r="R20" s="25"/>
      <c r="S20" s="27"/>
      <c r="T20" s="31">
        <v>0.3</v>
      </c>
      <c r="U20" s="32"/>
      <c r="V20" s="32"/>
      <c r="W20" s="32"/>
      <c r="X20" s="32"/>
      <c r="Y20" s="32"/>
      <c r="Z20" s="32"/>
      <c r="AA20" s="32"/>
      <c r="AB20" s="32"/>
      <c r="AC20" s="36"/>
      <c r="AD20" s="25"/>
      <c r="AE20" s="26"/>
      <c r="AF20" s="26"/>
      <c r="AG20" s="26"/>
      <c r="AH20" s="27"/>
      <c r="AI20" s="39">
        <f t="shared" si="0"/>
        <v>0.3</v>
      </c>
    </row>
    <row r="21" s="2" customFormat="1" ht="97" customHeight="1" spans="1:35">
      <c r="A21" s="23">
        <v>14</v>
      </c>
      <c r="B21" s="28" t="s">
        <v>76</v>
      </c>
      <c r="C21" s="25"/>
      <c r="D21" s="26"/>
      <c r="E21" s="26"/>
      <c r="F21" s="27"/>
      <c r="G21" s="25"/>
      <c r="H21" s="26"/>
      <c r="I21" s="26"/>
      <c r="J21" s="26"/>
      <c r="K21" s="26"/>
      <c r="L21" s="27"/>
      <c r="M21" s="25"/>
      <c r="N21" s="26"/>
      <c r="O21" s="27"/>
      <c r="P21" s="25"/>
      <c r="Q21" s="27"/>
      <c r="R21" s="25"/>
      <c r="S21" s="27"/>
      <c r="T21" s="25">
        <v>0.4</v>
      </c>
      <c r="U21" s="26"/>
      <c r="V21" s="26"/>
      <c r="W21" s="26"/>
      <c r="X21" s="26"/>
      <c r="Y21" s="26"/>
      <c r="Z21" s="26"/>
      <c r="AA21" s="26"/>
      <c r="AB21" s="26"/>
      <c r="AC21" s="27"/>
      <c r="AD21" s="25"/>
      <c r="AE21" s="26"/>
      <c r="AF21" s="26"/>
      <c r="AG21" s="26"/>
      <c r="AH21" s="27"/>
      <c r="AI21" s="39">
        <f t="shared" si="0"/>
        <v>0.4</v>
      </c>
    </row>
    <row r="22" s="2" customFormat="1" ht="97" customHeight="1" spans="1:35">
      <c r="A22" s="23">
        <v>15</v>
      </c>
      <c r="B22" s="28" t="s">
        <v>78</v>
      </c>
      <c r="C22" s="25"/>
      <c r="D22" s="26"/>
      <c r="E22" s="26"/>
      <c r="F22" s="27"/>
      <c r="G22" s="25">
        <v>0.1</v>
      </c>
      <c r="H22" s="26"/>
      <c r="I22" s="26"/>
      <c r="J22" s="26"/>
      <c r="K22" s="26"/>
      <c r="L22" s="27"/>
      <c r="M22" s="25"/>
      <c r="N22" s="26"/>
      <c r="O22" s="27"/>
      <c r="P22" s="25"/>
      <c r="Q22" s="27"/>
      <c r="R22" s="25"/>
      <c r="S22" s="27"/>
      <c r="T22" s="25">
        <v>0.2</v>
      </c>
      <c r="U22" s="26"/>
      <c r="V22" s="26"/>
      <c r="W22" s="26"/>
      <c r="X22" s="26"/>
      <c r="Y22" s="26"/>
      <c r="Z22" s="26"/>
      <c r="AA22" s="26"/>
      <c r="AB22" s="26"/>
      <c r="AC22" s="27"/>
      <c r="AD22" s="25"/>
      <c r="AE22" s="26"/>
      <c r="AF22" s="26"/>
      <c r="AG22" s="26"/>
      <c r="AH22" s="27"/>
      <c r="AI22" s="39">
        <f t="shared" si="0"/>
        <v>0.3</v>
      </c>
    </row>
    <row r="23" s="2" customFormat="1" ht="97" customHeight="1" spans="1:35">
      <c r="A23" s="23">
        <v>16</v>
      </c>
      <c r="B23" s="28" t="s">
        <v>80</v>
      </c>
      <c r="C23" s="25"/>
      <c r="D23" s="26"/>
      <c r="E23" s="26"/>
      <c r="F23" s="27"/>
      <c r="G23" s="25">
        <v>0.1</v>
      </c>
      <c r="H23" s="26"/>
      <c r="I23" s="26"/>
      <c r="J23" s="26"/>
      <c r="K23" s="26"/>
      <c r="L23" s="27"/>
      <c r="M23" s="25">
        <v>3</v>
      </c>
      <c r="N23" s="26"/>
      <c r="O23" s="27"/>
      <c r="P23" s="25"/>
      <c r="Q23" s="27"/>
      <c r="R23" s="25"/>
      <c r="S23" s="27"/>
      <c r="T23" s="25">
        <v>1.14</v>
      </c>
      <c r="U23" s="26"/>
      <c r="V23" s="26"/>
      <c r="W23" s="26"/>
      <c r="X23" s="26"/>
      <c r="Y23" s="26"/>
      <c r="Z23" s="26"/>
      <c r="AA23" s="26"/>
      <c r="AB23" s="26"/>
      <c r="AC23" s="27"/>
      <c r="AD23" s="25">
        <v>0.8</v>
      </c>
      <c r="AE23" s="26"/>
      <c r="AF23" s="26"/>
      <c r="AG23" s="26"/>
      <c r="AH23" s="27"/>
      <c r="AI23" s="39">
        <f t="shared" si="0"/>
        <v>5.04</v>
      </c>
    </row>
    <row r="24" s="2" customFormat="1" ht="97" customHeight="1" spans="1:35">
      <c r="A24" s="23">
        <v>17</v>
      </c>
      <c r="B24" s="28" t="s">
        <v>82</v>
      </c>
      <c r="C24" s="25"/>
      <c r="D24" s="26"/>
      <c r="E24" s="26"/>
      <c r="F24" s="27"/>
      <c r="G24" s="25">
        <v>0.3</v>
      </c>
      <c r="H24" s="26"/>
      <c r="I24" s="26"/>
      <c r="J24" s="26"/>
      <c r="K24" s="26"/>
      <c r="L24" s="27"/>
      <c r="M24" s="25"/>
      <c r="N24" s="26"/>
      <c r="O24" s="27"/>
      <c r="P24" s="25"/>
      <c r="Q24" s="27"/>
      <c r="R24" s="25">
        <v>2</v>
      </c>
      <c r="S24" s="27"/>
      <c r="T24" s="25">
        <v>0.47</v>
      </c>
      <c r="U24" s="26"/>
      <c r="V24" s="26"/>
      <c r="W24" s="26"/>
      <c r="X24" s="26"/>
      <c r="Y24" s="26"/>
      <c r="Z24" s="26"/>
      <c r="AA24" s="26"/>
      <c r="AB24" s="26"/>
      <c r="AC24" s="27"/>
      <c r="AD24" s="25"/>
      <c r="AE24" s="26"/>
      <c r="AF24" s="26"/>
      <c r="AG24" s="26"/>
      <c r="AH24" s="27"/>
      <c r="AI24" s="39">
        <f t="shared" si="0"/>
        <v>2.77</v>
      </c>
    </row>
    <row r="25" s="2" customFormat="1" ht="97" customHeight="1" spans="1:35">
      <c r="A25" s="23">
        <v>18</v>
      </c>
      <c r="B25" s="28" t="s">
        <v>84</v>
      </c>
      <c r="C25" s="25"/>
      <c r="D25" s="26"/>
      <c r="E25" s="26"/>
      <c r="F25" s="27"/>
      <c r="G25" s="25"/>
      <c r="H25" s="26"/>
      <c r="I25" s="26"/>
      <c r="J25" s="26"/>
      <c r="K25" s="26"/>
      <c r="L25" s="27"/>
      <c r="M25" s="25"/>
      <c r="N25" s="26"/>
      <c r="O25" s="27"/>
      <c r="P25" s="25"/>
      <c r="Q25" s="27"/>
      <c r="R25" s="25"/>
      <c r="S25" s="27"/>
      <c r="T25" s="25">
        <v>0.2</v>
      </c>
      <c r="U25" s="26"/>
      <c r="V25" s="26"/>
      <c r="W25" s="26"/>
      <c r="X25" s="26"/>
      <c r="Y25" s="26"/>
      <c r="Z25" s="26"/>
      <c r="AA25" s="26"/>
      <c r="AB25" s="26"/>
      <c r="AC25" s="27"/>
      <c r="AD25" s="25"/>
      <c r="AE25" s="26"/>
      <c r="AF25" s="26"/>
      <c r="AG25" s="26"/>
      <c r="AH25" s="27"/>
      <c r="AI25" s="39">
        <f t="shared" si="0"/>
        <v>0.2</v>
      </c>
    </row>
    <row r="26" s="2" customFormat="1" ht="97" customHeight="1" spans="1:35">
      <c r="A26" s="23">
        <v>19</v>
      </c>
      <c r="B26" s="28" t="s">
        <v>86</v>
      </c>
      <c r="C26" s="25">
        <v>0.2</v>
      </c>
      <c r="D26" s="26"/>
      <c r="E26" s="26"/>
      <c r="F26" s="27"/>
      <c r="G26" s="25"/>
      <c r="H26" s="26"/>
      <c r="I26" s="26"/>
      <c r="J26" s="26"/>
      <c r="K26" s="26"/>
      <c r="L26" s="27"/>
      <c r="M26" s="25">
        <v>1.26</v>
      </c>
      <c r="N26" s="26"/>
      <c r="O26" s="27"/>
      <c r="P26" s="25"/>
      <c r="Q26" s="27"/>
      <c r="R26" s="25"/>
      <c r="S26" s="27"/>
      <c r="T26" s="25">
        <v>0.5</v>
      </c>
      <c r="U26" s="26"/>
      <c r="V26" s="26"/>
      <c r="W26" s="26"/>
      <c r="X26" s="26"/>
      <c r="Y26" s="26"/>
      <c r="Z26" s="26"/>
      <c r="AA26" s="26"/>
      <c r="AB26" s="26"/>
      <c r="AC26" s="27"/>
      <c r="AD26" s="25"/>
      <c r="AE26" s="26"/>
      <c r="AF26" s="26"/>
      <c r="AG26" s="26"/>
      <c r="AH26" s="27"/>
      <c r="AI26" s="39">
        <f t="shared" si="0"/>
        <v>1.96</v>
      </c>
    </row>
    <row r="27" s="2" customFormat="1" ht="97" customHeight="1" spans="1:35">
      <c r="A27" s="23">
        <v>20</v>
      </c>
      <c r="B27" s="28" t="s">
        <v>88</v>
      </c>
      <c r="C27" s="25"/>
      <c r="D27" s="26"/>
      <c r="E27" s="26"/>
      <c r="F27" s="27"/>
      <c r="G27" s="25"/>
      <c r="H27" s="26"/>
      <c r="I27" s="26"/>
      <c r="J27" s="26"/>
      <c r="K27" s="26"/>
      <c r="L27" s="27"/>
      <c r="M27" s="25">
        <v>2.26</v>
      </c>
      <c r="N27" s="26"/>
      <c r="O27" s="27"/>
      <c r="P27" s="25"/>
      <c r="Q27" s="27"/>
      <c r="R27" s="25">
        <v>0.05</v>
      </c>
      <c r="S27" s="27"/>
      <c r="T27" s="25">
        <v>0.6</v>
      </c>
      <c r="U27" s="26"/>
      <c r="V27" s="26"/>
      <c r="W27" s="26"/>
      <c r="X27" s="26"/>
      <c r="Y27" s="26"/>
      <c r="Z27" s="26"/>
      <c r="AA27" s="26"/>
      <c r="AB27" s="26"/>
      <c r="AC27" s="27"/>
      <c r="AD27" s="25"/>
      <c r="AE27" s="26"/>
      <c r="AF27" s="26"/>
      <c r="AG27" s="26"/>
      <c r="AH27" s="27"/>
      <c r="AI27" s="39">
        <f t="shared" si="0"/>
        <v>2.91</v>
      </c>
    </row>
    <row r="28" s="2" customFormat="1" ht="97" customHeight="1" spans="1:35">
      <c r="A28" s="23">
        <v>21</v>
      </c>
      <c r="B28" s="28" t="s">
        <v>90</v>
      </c>
      <c r="C28" s="25"/>
      <c r="D28" s="26"/>
      <c r="E28" s="26"/>
      <c r="F28" s="27"/>
      <c r="G28" s="25"/>
      <c r="H28" s="26"/>
      <c r="I28" s="26"/>
      <c r="J28" s="26"/>
      <c r="K28" s="26"/>
      <c r="L28" s="27"/>
      <c r="M28" s="25"/>
      <c r="N28" s="26"/>
      <c r="O28" s="27"/>
      <c r="P28" s="25"/>
      <c r="Q28" s="27"/>
      <c r="R28" s="25"/>
      <c r="S28" s="27"/>
      <c r="T28" s="25">
        <v>0.37</v>
      </c>
      <c r="U28" s="26"/>
      <c r="V28" s="26"/>
      <c r="W28" s="26"/>
      <c r="X28" s="26"/>
      <c r="Y28" s="26"/>
      <c r="Z28" s="26"/>
      <c r="AA28" s="26"/>
      <c r="AB28" s="26"/>
      <c r="AC28" s="27"/>
      <c r="AD28" s="25"/>
      <c r="AE28" s="26"/>
      <c r="AF28" s="26"/>
      <c r="AG28" s="26"/>
      <c r="AH28" s="27"/>
      <c r="AI28" s="39">
        <f t="shared" si="0"/>
        <v>0.37</v>
      </c>
    </row>
    <row r="29" s="2" customFormat="1" ht="97" customHeight="1" spans="1:35">
      <c r="A29" s="23">
        <v>22</v>
      </c>
      <c r="B29" s="28" t="s">
        <v>92</v>
      </c>
      <c r="C29" s="25"/>
      <c r="D29" s="26"/>
      <c r="E29" s="26"/>
      <c r="F29" s="27"/>
      <c r="G29" s="25"/>
      <c r="H29" s="26"/>
      <c r="I29" s="26"/>
      <c r="J29" s="26"/>
      <c r="K29" s="26"/>
      <c r="L29" s="27"/>
      <c r="M29" s="25"/>
      <c r="N29" s="26"/>
      <c r="O29" s="27"/>
      <c r="P29" s="25"/>
      <c r="Q29" s="27"/>
      <c r="R29" s="25"/>
      <c r="S29" s="27"/>
      <c r="T29" s="33">
        <v>0.5</v>
      </c>
      <c r="U29" s="34"/>
      <c r="V29" s="34"/>
      <c r="W29" s="34"/>
      <c r="X29" s="34"/>
      <c r="Y29" s="34"/>
      <c r="Z29" s="34"/>
      <c r="AA29" s="34"/>
      <c r="AB29" s="34"/>
      <c r="AC29" s="37"/>
      <c r="AD29" s="25"/>
      <c r="AE29" s="26"/>
      <c r="AF29" s="26"/>
      <c r="AG29" s="26"/>
      <c r="AH29" s="27"/>
      <c r="AI29" s="39">
        <f t="shared" si="0"/>
        <v>0.5</v>
      </c>
    </row>
    <row r="30" s="2" customFormat="1" ht="97" customHeight="1" spans="1:35">
      <c r="A30" s="23">
        <v>23</v>
      </c>
      <c r="B30" s="28" t="s">
        <v>94</v>
      </c>
      <c r="C30" s="25"/>
      <c r="D30" s="26"/>
      <c r="E30" s="26"/>
      <c r="F30" s="27"/>
      <c r="G30" s="25"/>
      <c r="H30" s="26"/>
      <c r="I30" s="26"/>
      <c r="J30" s="26"/>
      <c r="K30" s="26"/>
      <c r="L30" s="27"/>
      <c r="M30" s="25"/>
      <c r="N30" s="26"/>
      <c r="O30" s="27"/>
      <c r="P30" s="25"/>
      <c r="Q30" s="27"/>
      <c r="R30" s="25"/>
      <c r="S30" s="27"/>
      <c r="T30" s="25">
        <v>0.64</v>
      </c>
      <c r="U30" s="26"/>
      <c r="V30" s="26"/>
      <c r="W30" s="26"/>
      <c r="X30" s="26"/>
      <c r="Y30" s="26"/>
      <c r="Z30" s="26"/>
      <c r="AA30" s="26"/>
      <c r="AB30" s="26"/>
      <c r="AC30" s="27"/>
      <c r="AD30" s="25"/>
      <c r="AE30" s="26"/>
      <c r="AF30" s="26"/>
      <c r="AG30" s="26"/>
      <c r="AH30" s="27"/>
      <c r="AI30" s="39">
        <f t="shared" si="0"/>
        <v>0.64</v>
      </c>
    </row>
    <row r="31" s="2" customFormat="1" ht="97" customHeight="1" spans="1:35">
      <c r="A31" s="23">
        <v>24</v>
      </c>
      <c r="B31" s="28" t="s">
        <v>96</v>
      </c>
      <c r="C31" s="25"/>
      <c r="D31" s="26"/>
      <c r="E31" s="26"/>
      <c r="F31" s="27"/>
      <c r="G31" s="25"/>
      <c r="H31" s="26"/>
      <c r="I31" s="26"/>
      <c r="J31" s="26"/>
      <c r="K31" s="26"/>
      <c r="L31" s="27"/>
      <c r="M31" s="25"/>
      <c r="N31" s="26"/>
      <c r="O31" s="27"/>
      <c r="P31" s="25"/>
      <c r="Q31" s="27"/>
      <c r="R31" s="25"/>
      <c r="S31" s="27"/>
      <c r="T31" s="25">
        <v>0.2</v>
      </c>
      <c r="U31" s="26"/>
      <c r="V31" s="26"/>
      <c r="W31" s="26"/>
      <c r="X31" s="26"/>
      <c r="Y31" s="26"/>
      <c r="Z31" s="26"/>
      <c r="AA31" s="26"/>
      <c r="AB31" s="26"/>
      <c r="AC31" s="27"/>
      <c r="AD31" s="25"/>
      <c r="AE31" s="26"/>
      <c r="AF31" s="26"/>
      <c r="AG31" s="26"/>
      <c r="AH31" s="27"/>
      <c r="AI31" s="39">
        <f t="shared" si="0"/>
        <v>0.2</v>
      </c>
    </row>
    <row r="32" s="2" customFormat="1" ht="97" customHeight="1" spans="1:35">
      <c r="A32" s="23">
        <v>25</v>
      </c>
      <c r="B32" s="28" t="s">
        <v>98</v>
      </c>
      <c r="C32" s="25"/>
      <c r="D32" s="26"/>
      <c r="E32" s="26"/>
      <c r="F32" s="27"/>
      <c r="G32" s="25">
        <v>0.2</v>
      </c>
      <c r="H32" s="26"/>
      <c r="I32" s="26"/>
      <c r="J32" s="26"/>
      <c r="K32" s="26"/>
      <c r="L32" s="27"/>
      <c r="M32" s="25">
        <v>1.13</v>
      </c>
      <c r="N32" s="26"/>
      <c r="O32" s="27"/>
      <c r="P32" s="25"/>
      <c r="Q32" s="27"/>
      <c r="R32" s="25">
        <v>0.75</v>
      </c>
      <c r="S32" s="27"/>
      <c r="T32" s="29"/>
      <c r="U32" s="30"/>
      <c r="V32" s="30"/>
      <c r="W32" s="30"/>
      <c r="X32" s="30"/>
      <c r="Y32" s="30"/>
      <c r="Z32" s="30"/>
      <c r="AA32" s="30"/>
      <c r="AB32" s="30"/>
      <c r="AC32" s="35"/>
      <c r="AD32" s="25"/>
      <c r="AE32" s="26"/>
      <c r="AF32" s="26"/>
      <c r="AG32" s="26"/>
      <c r="AH32" s="27"/>
      <c r="AI32" s="39">
        <f t="shared" si="0"/>
        <v>2.08</v>
      </c>
    </row>
    <row r="33" s="2" customFormat="1" ht="97" customHeight="1" spans="1:35">
      <c r="A33" s="23">
        <v>26</v>
      </c>
      <c r="B33" s="28" t="s">
        <v>100</v>
      </c>
      <c r="C33" s="25"/>
      <c r="D33" s="26"/>
      <c r="E33" s="26"/>
      <c r="F33" s="27"/>
      <c r="G33" s="25"/>
      <c r="H33" s="26"/>
      <c r="I33" s="26"/>
      <c r="J33" s="26"/>
      <c r="K33" s="26"/>
      <c r="L33" s="27"/>
      <c r="M33" s="25">
        <v>1</v>
      </c>
      <c r="N33" s="26"/>
      <c r="O33" s="27"/>
      <c r="P33" s="25"/>
      <c r="Q33" s="27"/>
      <c r="R33" s="25"/>
      <c r="S33" s="27"/>
      <c r="T33" s="25">
        <v>0.64</v>
      </c>
      <c r="U33" s="26"/>
      <c r="V33" s="26"/>
      <c r="W33" s="26"/>
      <c r="X33" s="26"/>
      <c r="Y33" s="26"/>
      <c r="Z33" s="26"/>
      <c r="AA33" s="26"/>
      <c r="AB33" s="26"/>
      <c r="AC33" s="27"/>
      <c r="AD33" s="25"/>
      <c r="AE33" s="26"/>
      <c r="AF33" s="26"/>
      <c r="AG33" s="26"/>
      <c r="AH33" s="27"/>
      <c r="AI33" s="39">
        <f t="shared" si="0"/>
        <v>1.64</v>
      </c>
    </row>
    <row r="34" s="2" customFormat="1" ht="97" customHeight="1" spans="1:35">
      <c r="A34" s="23">
        <v>27</v>
      </c>
      <c r="B34" s="28" t="s">
        <v>102</v>
      </c>
      <c r="C34" s="25"/>
      <c r="D34" s="26"/>
      <c r="E34" s="26"/>
      <c r="F34" s="27"/>
      <c r="G34" s="25"/>
      <c r="H34" s="26"/>
      <c r="I34" s="26"/>
      <c r="J34" s="26"/>
      <c r="K34" s="26"/>
      <c r="L34" s="27"/>
      <c r="M34" s="25">
        <v>2</v>
      </c>
      <c r="N34" s="26"/>
      <c r="O34" s="27"/>
      <c r="P34" s="25"/>
      <c r="Q34" s="27"/>
      <c r="R34" s="25">
        <v>0.398</v>
      </c>
      <c r="S34" s="27"/>
      <c r="T34" s="29"/>
      <c r="U34" s="30"/>
      <c r="V34" s="30"/>
      <c r="W34" s="30"/>
      <c r="X34" s="30"/>
      <c r="Y34" s="30"/>
      <c r="Z34" s="30"/>
      <c r="AA34" s="30"/>
      <c r="AB34" s="30"/>
      <c r="AC34" s="35"/>
      <c r="AD34" s="25"/>
      <c r="AE34" s="26"/>
      <c r="AF34" s="26"/>
      <c r="AG34" s="26"/>
      <c r="AH34" s="27"/>
      <c r="AI34" s="39">
        <f t="shared" si="0"/>
        <v>2.398</v>
      </c>
    </row>
    <row r="35" s="2" customFormat="1" ht="97" customHeight="1" spans="1:35">
      <c r="A35" s="23">
        <v>28</v>
      </c>
      <c r="B35" s="28" t="s">
        <v>104</v>
      </c>
      <c r="C35" s="25"/>
      <c r="D35" s="26"/>
      <c r="E35" s="26"/>
      <c r="F35" s="27"/>
      <c r="G35" s="25">
        <v>0.1</v>
      </c>
      <c r="H35" s="26"/>
      <c r="I35" s="26"/>
      <c r="J35" s="26"/>
      <c r="K35" s="26"/>
      <c r="L35" s="27"/>
      <c r="M35" s="25"/>
      <c r="N35" s="26"/>
      <c r="O35" s="27"/>
      <c r="P35" s="25"/>
      <c r="Q35" s="27"/>
      <c r="R35" s="25"/>
      <c r="S35" s="27"/>
      <c r="T35" s="25">
        <v>0.4</v>
      </c>
      <c r="U35" s="26"/>
      <c r="V35" s="26"/>
      <c r="W35" s="26"/>
      <c r="X35" s="26"/>
      <c r="Y35" s="26"/>
      <c r="Z35" s="26"/>
      <c r="AA35" s="26"/>
      <c r="AB35" s="26"/>
      <c r="AC35" s="27"/>
      <c r="AD35" s="25"/>
      <c r="AE35" s="26"/>
      <c r="AF35" s="26"/>
      <c r="AG35" s="26"/>
      <c r="AH35" s="27"/>
      <c r="AI35" s="39">
        <f t="shared" si="0"/>
        <v>0.5</v>
      </c>
    </row>
    <row r="36" s="2" customFormat="1" ht="97" customHeight="1" spans="1:35">
      <c r="A36" s="23">
        <v>29</v>
      </c>
      <c r="B36" s="28" t="s">
        <v>106</v>
      </c>
      <c r="C36" s="25"/>
      <c r="D36" s="26"/>
      <c r="E36" s="26"/>
      <c r="F36" s="27"/>
      <c r="G36" s="25">
        <v>0.2</v>
      </c>
      <c r="H36" s="26"/>
      <c r="I36" s="26"/>
      <c r="J36" s="26"/>
      <c r="K36" s="26"/>
      <c r="L36" s="27"/>
      <c r="M36" s="25"/>
      <c r="N36" s="26"/>
      <c r="O36" s="27"/>
      <c r="P36" s="25"/>
      <c r="Q36" s="27"/>
      <c r="R36" s="25"/>
      <c r="S36" s="27"/>
      <c r="T36" s="25">
        <v>0.4</v>
      </c>
      <c r="U36" s="26"/>
      <c r="V36" s="26"/>
      <c r="W36" s="26"/>
      <c r="X36" s="26"/>
      <c r="Y36" s="26"/>
      <c r="Z36" s="26"/>
      <c r="AA36" s="26"/>
      <c r="AB36" s="26"/>
      <c r="AC36" s="27"/>
      <c r="AD36" s="25"/>
      <c r="AE36" s="26"/>
      <c r="AF36" s="26"/>
      <c r="AG36" s="26"/>
      <c r="AH36" s="27"/>
      <c r="AI36" s="39">
        <f t="shared" si="0"/>
        <v>0.6</v>
      </c>
    </row>
    <row r="37" s="2" customFormat="1" ht="97" customHeight="1" spans="1:35">
      <c r="A37" s="23">
        <v>30</v>
      </c>
      <c r="B37" s="28" t="s">
        <v>108</v>
      </c>
      <c r="C37" s="25"/>
      <c r="D37" s="26"/>
      <c r="E37" s="26"/>
      <c r="F37" s="27"/>
      <c r="G37" s="25"/>
      <c r="H37" s="26"/>
      <c r="I37" s="26"/>
      <c r="J37" s="26"/>
      <c r="K37" s="26"/>
      <c r="L37" s="27"/>
      <c r="M37" s="25">
        <v>0.68</v>
      </c>
      <c r="N37" s="26"/>
      <c r="O37" s="27"/>
      <c r="P37" s="25"/>
      <c r="Q37" s="27"/>
      <c r="R37" s="25"/>
      <c r="S37" s="27"/>
      <c r="T37" s="25">
        <v>1.2</v>
      </c>
      <c r="U37" s="26"/>
      <c r="V37" s="26"/>
      <c r="W37" s="26"/>
      <c r="X37" s="26"/>
      <c r="Y37" s="26"/>
      <c r="Z37" s="26"/>
      <c r="AA37" s="26"/>
      <c r="AB37" s="26"/>
      <c r="AC37" s="27"/>
      <c r="AD37" s="25"/>
      <c r="AE37" s="26"/>
      <c r="AF37" s="26"/>
      <c r="AG37" s="26"/>
      <c r="AH37" s="27"/>
      <c r="AI37" s="39">
        <f t="shared" si="0"/>
        <v>1.88</v>
      </c>
    </row>
    <row r="38" s="2" customFormat="1" ht="97" customHeight="1" spans="1:35">
      <c r="A38" s="23">
        <v>31</v>
      </c>
      <c r="B38" s="28" t="s">
        <v>110</v>
      </c>
      <c r="C38" s="25"/>
      <c r="D38" s="26"/>
      <c r="E38" s="26"/>
      <c r="F38" s="27"/>
      <c r="G38" s="25"/>
      <c r="H38" s="26"/>
      <c r="I38" s="26"/>
      <c r="J38" s="26"/>
      <c r="K38" s="26"/>
      <c r="L38" s="27"/>
      <c r="M38" s="25"/>
      <c r="N38" s="26"/>
      <c r="O38" s="27"/>
      <c r="P38" s="25"/>
      <c r="Q38" s="27"/>
      <c r="R38" s="25"/>
      <c r="S38" s="27"/>
      <c r="T38" s="25">
        <v>0.6</v>
      </c>
      <c r="U38" s="26"/>
      <c r="V38" s="26"/>
      <c r="W38" s="26"/>
      <c r="X38" s="26"/>
      <c r="Y38" s="26"/>
      <c r="Z38" s="26"/>
      <c r="AA38" s="26"/>
      <c r="AB38" s="26"/>
      <c r="AC38" s="27"/>
      <c r="AD38" s="25"/>
      <c r="AE38" s="26"/>
      <c r="AF38" s="26"/>
      <c r="AG38" s="26"/>
      <c r="AH38" s="27"/>
      <c r="AI38" s="39">
        <f t="shared" si="0"/>
        <v>0.6</v>
      </c>
    </row>
    <row r="39" s="2" customFormat="1" ht="97" customHeight="1" spans="1:35">
      <c r="A39" s="23">
        <v>32</v>
      </c>
      <c r="B39" s="28" t="s">
        <v>112</v>
      </c>
      <c r="C39" s="25"/>
      <c r="D39" s="26"/>
      <c r="E39" s="26"/>
      <c r="F39" s="27"/>
      <c r="G39" s="25">
        <v>0.2</v>
      </c>
      <c r="H39" s="26"/>
      <c r="I39" s="26"/>
      <c r="J39" s="26"/>
      <c r="K39" s="26"/>
      <c r="L39" s="27"/>
      <c r="M39" s="25">
        <v>7.8</v>
      </c>
      <c r="N39" s="26"/>
      <c r="O39" s="27"/>
      <c r="P39" s="25"/>
      <c r="Q39" s="27"/>
      <c r="R39" s="25">
        <v>5.56</v>
      </c>
      <c r="S39" s="27"/>
      <c r="T39" s="25">
        <v>0.97</v>
      </c>
      <c r="U39" s="26"/>
      <c r="V39" s="26"/>
      <c r="W39" s="26"/>
      <c r="X39" s="26"/>
      <c r="Y39" s="26"/>
      <c r="Z39" s="26"/>
      <c r="AA39" s="26"/>
      <c r="AB39" s="26"/>
      <c r="AC39" s="27"/>
      <c r="AD39" s="25"/>
      <c r="AE39" s="26"/>
      <c r="AF39" s="26"/>
      <c r="AG39" s="26"/>
      <c r="AH39" s="27"/>
      <c r="AI39" s="39">
        <f t="shared" si="0"/>
        <v>14.53</v>
      </c>
    </row>
    <row r="40" s="2" customFormat="1" ht="97" customHeight="1" spans="1:35">
      <c r="A40" s="23">
        <v>33</v>
      </c>
      <c r="B40" s="28" t="s">
        <v>114</v>
      </c>
      <c r="C40" s="25"/>
      <c r="D40" s="26"/>
      <c r="E40" s="26"/>
      <c r="F40" s="27"/>
      <c r="G40" s="25"/>
      <c r="H40" s="26"/>
      <c r="I40" s="26"/>
      <c r="J40" s="26"/>
      <c r="K40" s="26"/>
      <c r="L40" s="27"/>
      <c r="M40" s="25"/>
      <c r="N40" s="26"/>
      <c r="O40" s="27"/>
      <c r="P40" s="25"/>
      <c r="Q40" s="27"/>
      <c r="R40" s="25"/>
      <c r="S40" s="27"/>
      <c r="T40" s="25">
        <v>0.34</v>
      </c>
      <c r="U40" s="26"/>
      <c r="V40" s="26"/>
      <c r="W40" s="26"/>
      <c r="X40" s="26"/>
      <c r="Y40" s="26"/>
      <c r="Z40" s="26"/>
      <c r="AA40" s="26"/>
      <c r="AB40" s="26"/>
      <c r="AC40" s="27"/>
      <c r="AD40" s="25"/>
      <c r="AE40" s="26"/>
      <c r="AF40" s="26"/>
      <c r="AG40" s="26"/>
      <c r="AH40" s="27"/>
      <c r="AI40" s="39">
        <f t="shared" si="0"/>
        <v>0.34</v>
      </c>
    </row>
    <row r="41" s="2" customFormat="1" ht="97" customHeight="1" spans="1:35">
      <c r="A41" s="23">
        <v>34</v>
      </c>
      <c r="B41" s="28" t="s">
        <v>116</v>
      </c>
      <c r="C41" s="25"/>
      <c r="D41" s="26"/>
      <c r="E41" s="26"/>
      <c r="F41" s="27"/>
      <c r="G41" s="25"/>
      <c r="H41" s="26"/>
      <c r="I41" s="26"/>
      <c r="J41" s="26"/>
      <c r="K41" s="26"/>
      <c r="L41" s="27"/>
      <c r="M41" s="25"/>
      <c r="N41" s="26"/>
      <c r="O41" s="27"/>
      <c r="P41" s="25"/>
      <c r="Q41" s="27"/>
      <c r="R41" s="25"/>
      <c r="S41" s="27"/>
      <c r="T41" s="33">
        <v>0.3</v>
      </c>
      <c r="U41" s="34"/>
      <c r="V41" s="34"/>
      <c r="W41" s="34"/>
      <c r="X41" s="34"/>
      <c r="Y41" s="34"/>
      <c r="Z41" s="34"/>
      <c r="AA41" s="34"/>
      <c r="AB41" s="34"/>
      <c r="AC41" s="37"/>
      <c r="AD41" s="25"/>
      <c r="AE41" s="26"/>
      <c r="AF41" s="26"/>
      <c r="AG41" s="26"/>
      <c r="AH41" s="27"/>
      <c r="AI41" s="39">
        <f t="shared" si="0"/>
        <v>0.3</v>
      </c>
    </row>
    <row r="42" s="2" customFormat="1" ht="97" customHeight="1" spans="1:35">
      <c r="A42" s="23">
        <v>35</v>
      </c>
      <c r="B42" s="28" t="s">
        <v>118</v>
      </c>
      <c r="C42" s="25">
        <v>0.2</v>
      </c>
      <c r="D42" s="26"/>
      <c r="E42" s="26"/>
      <c r="F42" s="27"/>
      <c r="G42" s="25">
        <v>0.5</v>
      </c>
      <c r="H42" s="26"/>
      <c r="I42" s="26"/>
      <c r="J42" s="26"/>
      <c r="K42" s="26"/>
      <c r="L42" s="27"/>
      <c r="M42" s="25">
        <v>2</v>
      </c>
      <c r="N42" s="26"/>
      <c r="O42" s="27"/>
      <c r="P42" s="25"/>
      <c r="Q42" s="27"/>
      <c r="R42" s="25">
        <v>0.8</v>
      </c>
      <c r="S42" s="27"/>
      <c r="T42" s="25">
        <v>0.7</v>
      </c>
      <c r="U42" s="26"/>
      <c r="V42" s="26"/>
      <c r="W42" s="26"/>
      <c r="X42" s="26"/>
      <c r="Y42" s="26"/>
      <c r="Z42" s="26"/>
      <c r="AA42" s="26"/>
      <c r="AB42" s="26"/>
      <c r="AC42" s="27"/>
      <c r="AD42" s="25"/>
      <c r="AE42" s="26"/>
      <c r="AF42" s="26"/>
      <c r="AG42" s="26"/>
      <c r="AH42" s="27"/>
      <c r="AI42" s="39">
        <f t="shared" si="0"/>
        <v>4.2</v>
      </c>
    </row>
    <row r="43" s="2" customFormat="1" ht="97" customHeight="1" spans="1:35">
      <c r="A43" s="23">
        <v>36</v>
      </c>
      <c r="B43" s="28" t="s">
        <v>120</v>
      </c>
      <c r="C43" s="25"/>
      <c r="D43" s="26"/>
      <c r="E43" s="26"/>
      <c r="F43" s="27"/>
      <c r="G43" s="25"/>
      <c r="H43" s="26"/>
      <c r="I43" s="26"/>
      <c r="J43" s="26"/>
      <c r="K43" s="26"/>
      <c r="L43" s="27"/>
      <c r="M43" s="25"/>
      <c r="N43" s="26"/>
      <c r="O43" s="27"/>
      <c r="P43" s="25"/>
      <c r="Q43" s="27"/>
      <c r="R43" s="25"/>
      <c r="S43" s="27"/>
      <c r="T43" s="25">
        <v>0.4</v>
      </c>
      <c r="U43" s="26"/>
      <c r="V43" s="26"/>
      <c r="W43" s="26"/>
      <c r="X43" s="26"/>
      <c r="Y43" s="26"/>
      <c r="Z43" s="26"/>
      <c r="AA43" s="26"/>
      <c r="AB43" s="26"/>
      <c r="AC43" s="27"/>
      <c r="AD43" s="25"/>
      <c r="AE43" s="26"/>
      <c r="AF43" s="26"/>
      <c r="AG43" s="26"/>
      <c r="AH43" s="27"/>
      <c r="AI43" s="39">
        <f t="shared" si="0"/>
        <v>0.4</v>
      </c>
    </row>
    <row r="44" s="2" customFormat="1" ht="97" customHeight="1" spans="1:35">
      <c r="A44" s="23">
        <v>37</v>
      </c>
      <c r="B44" s="28" t="s">
        <v>122</v>
      </c>
      <c r="C44" s="25"/>
      <c r="D44" s="26"/>
      <c r="E44" s="26"/>
      <c r="F44" s="27"/>
      <c r="G44" s="25"/>
      <c r="H44" s="26"/>
      <c r="I44" s="26"/>
      <c r="J44" s="26"/>
      <c r="K44" s="26"/>
      <c r="L44" s="27"/>
      <c r="M44" s="25"/>
      <c r="N44" s="26"/>
      <c r="O44" s="27"/>
      <c r="P44" s="25"/>
      <c r="Q44" s="27"/>
      <c r="R44" s="25"/>
      <c r="S44" s="27"/>
      <c r="T44" s="25">
        <v>0.3</v>
      </c>
      <c r="U44" s="26"/>
      <c r="V44" s="26"/>
      <c r="W44" s="26"/>
      <c r="X44" s="26"/>
      <c r="Y44" s="26"/>
      <c r="Z44" s="26"/>
      <c r="AA44" s="26"/>
      <c r="AB44" s="26"/>
      <c r="AC44" s="27"/>
      <c r="AD44" s="25"/>
      <c r="AE44" s="26"/>
      <c r="AF44" s="26"/>
      <c r="AG44" s="26"/>
      <c r="AH44" s="27"/>
      <c r="AI44" s="39">
        <f t="shared" si="0"/>
        <v>0.3</v>
      </c>
    </row>
    <row r="45" s="2" customFormat="1" ht="97" customHeight="1" spans="1:35">
      <c r="A45" s="23">
        <v>38</v>
      </c>
      <c r="B45" s="28" t="s">
        <v>124</v>
      </c>
      <c r="C45" s="25"/>
      <c r="D45" s="26"/>
      <c r="E45" s="26"/>
      <c r="F45" s="27"/>
      <c r="G45" s="25"/>
      <c r="H45" s="26"/>
      <c r="I45" s="26"/>
      <c r="J45" s="26"/>
      <c r="K45" s="26"/>
      <c r="L45" s="27"/>
      <c r="M45" s="25"/>
      <c r="N45" s="26"/>
      <c r="O45" s="27"/>
      <c r="P45" s="25"/>
      <c r="Q45" s="27"/>
      <c r="R45" s="25"/>
      <c r="S45" s="27"/>
      <c r="T45" s="25">
        <v>0.47</v>
      </c>
      <c r="U45" s="26"/>
      <c r="V45" s="26"/>
      <c r="W45" s="26"/>
      <c r="X45" s="26"/>
      <c r="Y45" s="26"/>
      <c r="Z45" s="26"/>
      <c r="AA45" s="26"/>
      <c r="AB45" s="26"/>
      <c r="AC45" s="27"/>
      <c r="AD45" s="25"/>
      <c r="AE45" s="26"/>
      <c r="AF45" s="26"/>
      <c r="AG45" s="26"/>
      <c r="AH45" s="27"/>
      <c r="AI45" s="39">
        <f t="shared" si="0"/>
        <v>0.47</v>
      </c>
    </row>
    <row r="46" s="2" customFormat="1" ht="97" customHeight="1" spans="1:35">
      <c r="A46" s="23">
        <v>39</v>
      </c>
      <c r="B46" s="28" t="s">
        <v>126</v>
      </c>
      <c r="C46" s="25"/>
      <c r="D46" s="26"/>
      <c r="E46" s="26"/>
      <c r="F46" s="27"/>
      <c r="G46" s="25"/>
      <c r="H46" s="26"/>
      <c r="I46" s="26"/>
      <c r="J46" s="26"/>
      <c r="K46" s="26"/>
      <c r="L46" s="27"/>
      <c r="M46" s="25"/>
      <c r="N46" s="26"/>
      <c r="O46" s="27"/>
      <c r="P46" s="25"/>
      <c r="Q46" s="27"/>
      <c r="R46" s="25"/>
      <c r="S46" s="27"/>
      <c r="T46" s="25">
        <v>0.9</v>
      </c>
      <c r="U46" s="26"/>
      <c r="V46" s="26"/>
      <c r="W46" s="26"/>
      <c r="X46" s="26"/>
      <c r="Y46" s="26"/>
      <c r="Z46" s="26"/>
      <c r="AA46" s="26"/>
      <c r="AB46" s="26"/>
      <c r="AC46" s="27"/>
      <c r="AD46" s="25"/>
      <c r="AE46" s="26"/>
      <c r="AF46" s="26"/>
      <c r="AG46" s="26"/>
      <c r="AH46" s="27"/>
      <c r="AI46" s="39">
        <f t="shared" si="0"/>
        <v>0.9</v>
      </c>
    </row>
    <row r="47" s="2" customFormat="1" ht="97" customHeight="1" spans="1:35">
      <c r="A47" s="23">
        <v>40</v>
      </c>
      <c r="B47" s="28" t="s">
        <v>128</v>
      </c>
      <c r="C47" s="25"/>
      <c r="D47" s="26"/>
      <c r="E47" s="26"/>
      <c r="F47" s="27"/>
      <c r="G47" s="25">
        <v>0.1</v>
      </c>
      <c r="H47" s="26"/>
      <c r="I47" s="26"/>
      <c r="J47" s="26"/>
      <c r="K47" s="26"/>
      <c r="L47" s="27"/>
      <c r="M47" s="25"/>
      <c r="N47" s="26"/>
      <c r="O47" s="27"/>
      <c r="P47" s="25"/>
      <c r="Q47" s="27"/>
      <c r="R47" s="25"/>
      <c r="S47" s="27"/>
      <c r="T47" s="25">
        <v>0.34</v>
      </c>
      <c r="U47" s="26"/>
      <c r="V47" s="26"/>
      <c r="W47" s="26"/>
      <c r="X47" s="26"/>
      <c r="Y47" s="26"/>
      <c r="Z47" s="26"/>
      <c r="AA47" s="26"/>
      <c r="AB47" s="26"/>
      <c r="AC47" s="27"/>
      <c r="AD47" s="25"/>
      <c r="AE47" s="26"/>
      <c r="AF47" s="26"/>
      <c r="AG47" s="26"/>
      <c r="AH47" s="27"/>
      <c r="AI47" s="39">
        <f t="shared" si="0"/>
        <v>0.44</v>
      </c>
    </row>
    <row r="48" s="2" customFormat="1" ht="97" customHeight="1" spans="1:35">
      <c r="A48" s="23">
        <v>41</v>
      </c>
      <c r="B48" s="28" t="s">
        <v>130</v>
      </c>
      <c r="C48" s="25"/>
      <c r="D48" s="26"/>
      <c r="E48" s="26"/>
      <c r="F48" s="27"/>
      <c r="G48" s="25">
        <v>0.1</v>
      </c>
      <c r="H48" s="26"/>
      <c r="I48" s="26"/>
      <c r="J48" s="26"/>
      <c r="K48" s="26"/>
      <c r="L48" s="27"/>
      <c r="M48" s="25">
        <v>0.68</v>
      </c>
      <c r="N48" s="26"/>
      <c r="O48" s="27"/>
      <c r="P48" s="25"/>
      <c r="Q48" s="27"/>
      <c r="R48" s="25"/>
      <c r="S48" s="27"/>
      <c r="T48" s="25">
        <v>0.6</v>
      </c>
      <c r="U48" s="26"/>
      <c r="V48" s="26"/>
      <c r="W48" s="26"/>
      <c r="X48" s="26"/>
      <c r="Y48" s="26"/>
      <c r="Z48" s="26"/>
      <c r="AA48" s="26"/>
      <c r="AB48" s="26"/>
      <c r="AC48" s="27"/>
      <c r="AD48" s="25"/>
      <c r="AE48" s="26"/>
      <c r="AF48" s="26"/>
      <c r="AG48" s="26"/>
      <c r="AH48" s="27"/>
      <c r="AI48" s="39">
        <f t="shared" si="0"/>
        <v>1.38</v>
      </c>
    </row>
    <row r="49" s="2" customFormat="1" ht="97" customHeight="1" spans="1:35">
      <c r="A49" s="23">
        <v>42</v>
      </c>
      <c r="B49" s="28" t="s">
        <v>132</v>
      </c>
      <c r="C49" s="25"/>
      <c r="D49" s="26"/>
      <c r="E49" s="26"/>
      <c r="F49" s="27"/>
      <c r="G49" s="25"/>
      <c r="H49" s="26"/>
      <c r="I49" s="26"/>
      <c r="J49" s="26"/>
      <c r="K49" s="26"/>
      <c r="L49" s="27"/>
      <c r="M49" s="25"/>
      <c r="N49" s="26"/>
      <c r="O49" s="27"/>
      <c r="P49" s="25"/>
      <c r="Q49" s="27"/>
      <c r="R49" s="25"/>
      <c r="S49" s="27"/>
      <c r="T49" s="25">
        <v>0.2</v>
      </c>
      <c r="U49" s="26"/>
      <c r="V49" s="26"/>
      <c r="W49" s="26"/>
      <c r="X49" s="26"/>
      <c r="Y49" s="26"/>
      <c r="Z49" s="26"/>
      <c r="AA49" s="26"/>
      <c r="AB49" s="26"/>
      <c r="AC49" s="27"/>
      <c r="AD49" s="25"/>
      <c r="AE49" s="26"/>
      <c r="AF49" s="26"/>
      <c r="AG49" s="26"/>
      <c r="AH49" s="27"/>
      <c r="AI49" s="39">
        <f t="shared" si="0"/>
        <v>0.2</v>
      </c>
    </row>
    <row r="50" s="2" customFormat="1" ht="97" customHeight="1" spans="1:35">
      <c r="A50" s="23">
        <v>43</v>
      </c>
      <c r="B50" s="28" t="s">
        <v>134</v>
      </c>
      <c r="C50" s="25"/>
      <c r="D50" s="26"/>
      <c r="E50" s="26"/>
      <c r="F50" s="27"/>
      <c r="G50" s="25"/>
      <c r="H50" s="26"/>
      <c r="I50" s="26"/>
      <c r="J50" s="26"/>
      <c r="K50" s="26"/>
      <c r="L50" s="27"/>
      <c r="M50" s="25"/>
      <c r="N50" s="26"/>
      <c r="O50" s="27"/>
      <c r="P50" s="25"/>
      <c r="Q50" s="27"/>
      <c r="R50" s="25"/>
      <c r="S50" s="27"/>
      <c r="T50" s="25">
        <f>0.5+0.5/7</f>
        <v>0.571428571428571</v>
      </c>
      <c r="U50" s="26"/>
      <c r="V50" s="26"/>
      <c r="W50" s="26"/>
      <c r="X50" s="26"/>
      <c r="Y50" s="26"/>
      <c r="Z50" s="26"/>
      <c r="AA50" s="26"/>
      <c r="AB50" s="26"/>
      <c r="AC50" s="27"/>
      <c r="AD50" s="25"/>
      <c r="AE50" s="26"/>
      <c r="AF50" s="26"/>
      <c r="AG50" s="26"/>
      <c r="AH50" s="27"/>
      <c r="AI50" s="39">
        <f t="shared" si="0"/>
        <v>0.571428571428571</v>
      </c>
    </row>
    <row r="51" s="2" customFormat="1" ht="97" customHeight="1" spans="1:35">
      <c r="A51" s="23">
        <v>44</v>
      </c>
      <c r="B51" s="24" t="s">
        <v>136</v>
      </c>
      <c r="C51" s="25"/>
      <c r="D51" s="26"/>
      <c r="E51" s="26"/>
      <c r="F51" s="27"/>
      <c r="G51" s="25">
        <v>0.1</v>
      </c>
      <c r="H51" s="26"/>
      <c r="I51" s="26"/>
      <c r="J51" s="26"/>
      <c r="K51" s="26"/>
      <c r="L51" s="27"/>
      <c r="M51" s="25"/>
      <c r="N51" s="26"/>
      <c r="O51" s="27"/>
      <c r="P51" s="25"/>
      <c r="Q51" s="27"/>
      <c r="R51" s="25"/>
      <c r="S51" s="27"/>
      <c r="T51" s="29"/>
      <c r="U51" s="30"/>
      <c r="V51" s="30"/>
      <c r="W51" s="30"/>
      <c r="X51" s="30"/>
      <c r="Y51" s="30"/>
      <c r="Z51" s="30"/>
      <c r="AA51" s="30"/>
      <c r="AB51" s="30"/>
      <c r="AC51" s="35"/>
      <c r="AD51" s="25"/>
      <c r="AE51" s="26"/>
      <c r="AF51" s="26"/>
      <c r="AG51" s="26"/>
      <c r="AH51" s="27"/>
      <c r="AI51" s="39">
        <f t="shared" si="0"/>
        <v>0.1</v>
      </c>
    </row>
    <row r="52" s="2" customFormat="1" ht="97" customHeight="1" spans="1:35">
      <c r="A52" s="23">
        <v>45</v>
      </c>
      <c r="B52" s="28" t="s">
        <v>138</v>
      </c>
      <c r="C52" s="25"/>
      <c r="D52" s="26"/>
      <c r="E52" s="26"/>
      <c r="F52" s="27"/>
      <c r="G52" s="25">
        <v>0.3</v>
      </c>
      <c r="H52" s="26"/>
      <c r="I52" s="26"/>
      <c r="J52" s="26"/>
      <c r="K52" s="26"/>
      <c r="L52" s="27"/>
      <c r="M52" s="25">
        <v>18</v>
      </c>
      <c r="N52" s="26"/>
      <c r="O52" s="27"/>
      <c r="P52" s="25"/>
      <c r="Q52" s="27"/>
      <c r="R52" s="25"/>
      <c r="S52" s="27"/>
      <c r="T52" s="29"/>
      <c r="U52" s="30"/>
      <c r="V52" s="30"/>
      <c r="W52" s="30"/>
      <c r="X52" s="30"/>
      <c r="Y52" s="30"/>
      <c r="Z52" s="30"/>
      <c r="AA52" s="30"/>
      <c r="AB52" s="30"/>
      <c r="AC52" s="35"/>
      <c r="AD52" s="25"/>
      <c r="AE52" s="26"/>
      <c r="AF52" s="26"/>
      <c r="AG52" s="26"/>
      <c r="AH52" s="27"/>
      <c r="AI52" s="39">
        <f t="shared" si="0"/>
        <v>18.3</v>
      </c>
    </row>
    <row r="53" s="2" customFormat="1" ht="97" customHeight="1" spans="1:35">
      <c r="A53" s="23">
        <v>46</v>
      </c>
      <c r="B53" s="28" t="s">
        <v>140</v>
      </c>
      <c r="C53" s="25"/>
      <c r="D53" s="26"/>
      <c r="E53" s="26"/>
      <c r="F53" s="27"/>
      <c r="G53" s="25">
        <v>0.2</v>
      </c>
      <c r="H53" s="26"/>
      <c r="I53" s="26"/>
      <c r="J53" s="26"/>
      <c r="K53" s="26"/>
      <c r="L53" s="27"/>
      <c r="M53" s="25"/>
      <c r="N53" s="26"/>
      <c r="O53" s="27"/>
      <c r="P53" s="25"/>
      <c r="Q53" s="27"/>
      <c r="R53" s="25"/>
      <c r="S53" s="27"/>
      <c r="T53" s="29"/>
      <c r="U53" s="30"/>
      <c r="V53" s="30"/>
      <c r="W53" s="30"/>
      <c r="X53" s="30"/>
      <c r="Y53" s="30"/>
      <c r="Z53" s="30"/>
      <c r="AA53" s="30"/>
      <c r="AB53" s="30"/>
      <c r="AC53" s="35"/>
      <c r="AD53" s="25"/>
      <c r="AE53" s="26"/>
      <c r="AF53" s="26"/>
      <c r="AG53" s="26"/>
      <c r="AH53" s="27"/>
      <c r="AI53" s="39">
        <f t="shared" si="0"/>
        <v>0.2</v>
      </c>
    </row>
    <row r="54" s="2" customFormat="1" ht="97" customHeight="1" spans="1:35">
      <c r="A54" s="23">
        <v>47</v>
      </c>
      <c r="B54" s="28" t="s">
        <v>142</v>
      </c>
      <c r="C54" s="25"/>
      <c r="D54" s="26"/>
      <c r="E54" s="26"/>
      <c r="F54" s="27"/>
      <c r="G54" s="25"/>
      <c r="H54" s="26"/>
      <c r="I54" s="26"/>
      <c r="J54" s="26"/>
      <c r="K54" s="26"/>
      <c r="L54" s="27"/>
      <c r="M54" s="25"/>
      <c r="N54" s="26"/>
      <c r="O54" s="27"/>
      <c r="P54" s="25"/>
      <c r="Q54" s="27"/>
      <c r="R54" s="25"/>
      <c r="S54" s="27"/>
      <c r="T54" s="25">
        <v>0.2</v>
      </c>
      <c r="U54" s="26"/>
      <c r="V54" s="26"/>
      <c r="W54" s="26"/>
      <c r="X54" s="26"/>
      <c r="Y54" s="26"/>
      <c r="Z54" s="26"/>
      <c r="AA54" s="26"/>
      <c r="AB54" s="26"/>
      <c r="AC54" s="27"/>
      <c r="AD54" s="25"/>
      <c r="AE54" s="26"/>
      <c r="AF54" s="26"/>
      <c r="AG54" s="26"/>
      <c r="AH54" s="27"/>
      <c r="AI54" s="39">
        <f t="shared" si="0"/>
        <v>0.2</v>
      </c>
    </row>
    <row r="55" s="2" customFormat="1" ht="97" customHeight="1" spans="1:35">
      <c r="A55" s="23">
        <v>48</v>
      </c>
      <c r="B55" s="28" t="s">
        <v>144</v>
      </c>
      <c r="C55" s="25"/>
      <c r="D55" s="26"/>
      <c r="E55" s="26"/>
      <c r="F55" s="27"/>
      <c r="G55" s="25">
        <v>0.5</v>
      </c>
      <c r="H55" s="26"/>
      <c r="I55" s="26"/>
      <c r="J55" s="26"/>
      <c r="K55" s="26"/>
      <c r="L55" s="27"/>
      <c r="M55" s="25"/>
      <c r="N55" s="26"/>
      <c r="O55" s="27"/>
      <c r="P55" s="25"/>
      <c r="Q55" s="27"/>
      <c r="R55" s="25"/>
      <c r="S55" s="27"/>
      <c r="T55" s="29"/>
      <c r="U55" s="30"/>
      <c r="V55" s="30"/>
      <c r="W55" s="30"/>
      <c r="X55" s="30"/>
      <c r="Y55" s="30"/>
      <c r="Z55" s="30"/>
      <c r="AA55" s="30"/>
      <c r="AB55" s="30"/>
      <c r="AC55" s="35"/>
      <c r="AD55" s="25"/>
      <c r="AE55" s="26"/>
      <c r="AF55" s="26"/>
      <c r="AG55" s="26"/>
      <c r="AH55" s="27"/>
      <c r="AI55" s="39">
        <f t="shared" si="0"/>
        <v>0.5</v>
      </c>
    </row>
    <row r="56" s="2" customFormat="1" ht="97" customHeight="1" spans="1:35">
      <c r="A56" s="23">
        <v>49</v>
      </c>
      <c r="B56" s="28" t="s">
        <v>146</v>
      </c>
      <c r="C56" s="25"/>
      <c r="D56" s="26"/>
      <c r="E56" s="26"/>
      <c r="F56" s="27"/>
      <c r="G56" s="25">
        <v>0.3</v>
      </c>
      <c r="H56" s="26"/>
      <c r="I56" s="26"/>
      <c r="J56" s="26"/>
      <c r="K56" s="26"/>
      <c r="L56" s="27"/>
      <c r="M56" s="25"/>
      <c r="N56" s="26"/>
      <c r="O56" s="27"/>
      <c r="P56" s="25"/>
      <c r="Q56" s="27"/>
      <c r="R56" s="25"/>
      <c r="S56" s="27"/>
      <c r="T56" s="25">
        <v>0.17</v>
      </c>
      <c r="U56" s="26"/>
      <c r="V56" s="26"/>
      <c r="W56" s="26"/>
      <c r="X56" s="26"/>
      <c r="Y56" s="26"/>
      <c r="Z56" s="26"/>
      <c r="AA56" s="26"/>
      <c r="AB56" s="26"/>
      <c r="AC56" s="27"/>
      <c r="AD56" s="25"/>
      <c r="AE56" s="26"/>
      <c r="AF56" s="26"/>
      <c r="AG56" s="26"/>
      <c r="AH56" s="27"/>
      <c r="AI56" s="39">
        <f t="shared" si="0"/>
        <v>0.47</v>
      </c>
    </row>
    <row r="57" s="2" customFormat="1" ht="97" customHeight="1" spans="1:35">
      <c r="A57" s="23">
        <v>50</v>
      </c>
      <c r="B57" s="28" t="s">
        <v>148</v>
      </c>
      <c r="C57" s="25"/>
      <c r="D57" s="26"/>
      <c r="E57" s="26"/>
      <c r="F57" s="27"/>
      <c r="G57" s="25"/>
      <c r="H57" s="26"/>
      <c r="I57" s="26"/>
      <c r="J57" s="26"/>
      <c r="K57" s="26"/>
      <c r="L57" s="27"/>
      <c r="M57" s="25"/>
      <c r="N57" s="26"/>
      <c r="O57" s="27"/>
      <c r="P57" s="25"/>
      <c r="Q57" s="27"/>
      <c r="R57" s="25"/>
      <c r="S57" s="27"/>
      <c r="T57" s="25">
        <v>0.3</v>
      </c>
      <c r="U57" s="26"/>
      <c r="V57" s="26"/>
      <c r="W57" s="26"/>
      <c r="X57" s="26"/>
      <c r="Y57" s="26"/>
      <c r="Z57" s="26"/>
      <c r="AA57" s="26"/>
      <c r="AB57" s="26"/>
      <c r="AC57" s="27"/>
      <c r="AD57" s="25">
        <v>0.2</v>
      </c>
      <c r="AE57" s="26"/>
      <c r="AF57" s="26"/>
      <c r="AG57" s="26"/>
      <c r="AH57" s="27"/>
      <c r="AI57" s="39">
        <f t="shared" si="0"/>
        <v>0.5</v>
      </c>
    </row>
    <row r="58" s="2" customFormat="1" ht="97" customHeight="1" spans="1:35">
      <c r="A58" s="23">
        <v>51</v>
      </c>
      <c r="B58" s="28" t="s">
        <v>150</v>
      </c>
      <c r="C58" s="25"/>
      <c r="D58" s="26"/>
      <c r="E58" s="26"/>
      <c r="F58" s="27"/>
      <c r="G58" s="25"/>
      <c r="H58" s="26"/>
      <c r="I58" s="26"/>
      <c r="J58" s="26"/>
      <c r="K58" s="26"/>
      <c r="L58" s="27"/>
      <c r="M58" s="25"/>
      <c r="N58" s="26"/>
      <c r="O58" s="27"/>
      <c r="P58" s="25"/>
      <c r="Q58" s="27"/>
      <c r="R58" s="25">
        <v>0.92</v>
      </c>
      <c r="S58" s="27"/>
      <c r="T58" s="25">
        <v>0.78</v>
      </c>
      <c r="U58" s="26"/>
      <c r="V58" s="26"/>
      <c r="W58" s="26"/>
      <c r="X58" s="26"/>
      <c r="Y58" s="26"/>
      <c r="Z58" s="26"/>
      <c r="AA58" s="26"/>
      <c r="AB58" s="26"/>
      <c r="AC58" s="27"/>
      <c r="AD58" s="25"/>
      <c r="AE58" s="26"/>
      <c r="AF58" s="26"/>
      <c r="AG58" s="26"/>
      <c r="AH58" s="27"/>
      <c r="AI58" s="39">
        <f t="shared" si="0"/>
        <v>1.7</v>
      </c>
    </row>
    <row r="59" s="2" customFormat="1" ht="97" customHeight="1" spans="1:35">
      <c r="A59" s="23">
        <v>52</v>
      </c>
      <c r="B59" s="28" t="s">
        <v>152</v>
      </c>
      <c r="C59" s="25">
        <v>0.1</v>
      </c>
      <c r="D59" s="26"/>
      <c r="E59" s="26"/>
      <c r="F59" s="27"/>
      <c r="G59" s="25">
        <v>0.1</v>
      </c>
      <c r="H59" s="26"/>
      <c r="I59" s="26"/>
      <c r="J59" s="26"/>
      <c r="K59" s="26"/>
      <c r="L59" s="27"/>
      <c r="M59" s="25">
        <v>1</v>
      </c>
      <c r="N59" s="26"/>
      <c r="O59" s="27"/>
      <c r="P59" s="25"/>
      <c r="Q59" s="27"/>
      <c r="R59" s="25">
        <v>2</v>
      </c>
      <c r="S59" s="27"/>
      <c r="T59" s="25">
        <v>1.04</v>
      </c>
      <c r="U59" s="26"/>
      <c r="V59" s="26"/>
      <c r="W59" s="26"/>
      <c r="X59" s="26"/>
      <c r="Y59" s="26"/>
      <c r="Z59" s="26"/>
      <c r="AA59" s="26"/>
      <c r="AB59" s="26"/>
      <c r="AC59" s="27"/>
      <c r="AD59" s="25"/>
      <c r="AE59" s="26"/>
      <c r="AF59" s="26"/>
      <c r="AG59" s="26"/>
      <c r="AH59" s="27"/>
      <c r="AI59" s="39">
        <f t="shared" si="0"/>
        <v>4.24</v>
      </c>
    </row>
    <row r="60" s="2" customFormat="1" ht="97" customHeight="1" spans="1:35">
      <c r="A60" s="23">
        <v>53</v>
      </c>
      <c r="B60" s="28" t="s">
        <v>154</v>
      </c>
      <c r="C60" s="25"/>
      <c r="D60" s="26"/>
      <c r="E60" s="26"/>
      <c r="F60" s="27"/>
      <c r="G60" s="25"/>
      <c r="H60" s="26"/>
      <c r="I60" s="26"/>
      <c r="J60" s="26"/>
      <c r="K60" s="26"/>
      <c r="L60" s="27"/>
      <c r="M60" s="25">
        <v>0.68</v>
      </c>
      <c r="N60" s="26"/>
      <c r="O60" s="27"/>
      <c r="P60" s="25"/>
      <c r="Q60" s="27"/>
      <c r="R60" s="25">
        <v>2.81</v>
      </c>
      <c r="S60" s="27"/>
      <c r="T60" s="25">
        <v>0.34</v>
      </c>
      <c r="U60" s="26"/>
      <c r="V60" s="26"/>
      <c r="W60" s="26"/>
      <c r="X60" s="26"/>
      <c r="Y60" s="26"/>
      <c r="Z60" s="26"/>
      <c r="AA60" s="26"/>
      <c r="AB60" s="26"/>
      <c r="AC60" s="27"/>
      <c r="AD60" s="25"/>
      <c r="AE60" s="26"/>
      <c r="AF60" s="26"/>
      <c r="AG60" s="26"/>
      <c r="AH60" s="27"/>
      <c r="AI60" s="39">
        <f t="shared" si="0"/>
        <v>3.83</v>
      </c>
    </row>
    <row r="61" s="2" customFormat="1" ht="97" customHeight="1" spans="1:35">
      <c r="A61" s="23">
        <v>54</v>
      </c>
      <c r="B61" s="28" t="s">
        <v>156</v>
      </c>
      <c r="C61" s="25"/>
      <c r="D61" s="26"/>
      <c r="E61" s="26"/>
      <c r="F61" s="27"/>
      <c r="G61" s="25">
        <v>0.5</v>
      </c>
      <c r="H61" s="26"/>
      <c r="I61" s="26"/>
      <c r="J61" s="26"/>
      <c r="K61" s="26"/>
      <c r="L61" s="27"/>
      <c r="M61" s="25"/>
      <c r="N61" s="26"/>
      <c r="O61" s="27"/>
      <c r="P61" s="25"/>
      <c r="Q61" s="27"/>
      <c r="R61" s="25">
        <v>0.54</v>
      </c>
      <c r="S61" s="27"/>
      <c r="T61" s="25"/>
      <c r="U61" s="26"/>
      <c r="V61" s="26"/>
      <c r="W61" s="26"/>
      <c r="X61" s="26"/>
      <c r="Y61" s="26"/>
      <c r="Z61" s="26"/>
      <c r="AA61" s="26"/>
      <c r="AB61" s="26"/>
      <c r="AC61" s="27"/>
      <c r="AD61" s="25"/>
      <c r="AE61" s="26"/>
      <c r="AF61" s="26"/>
      <c r="AG61" s="26"/>
      <c r="AH61" s="27"/>
      <c r="AI61" s="39">
        <f t="shared" si="0"/>
        <v>1.04</v>
      </c>
    </row>
    <row r="62" s="2" customFormat="1" ht="97" customHeight="1" spans="1:35">
      <c r="A62" s="23">
        <v>55</v>
      </c>
      <c r="B62" s="28" t="s">
        <v>158</v>
      </c>
      <c r="C62" s="25">
        <v>0.6</v>
      </c>
      <c r="D62" s="26"/>
      <c r="E62" s="26"/>
      <c r="F62" s="27"/>
      <c r="G62" s="25">
        <v>0.8</v>
      </c>
      <c r="H62" s="26"/>
      <c r="I62" s="26"/>
      <c r="J62" s="26"/>
      <c r="K62" s="26"/>
      <c r="L62" s="27"/>
      <c r="M62" s="25">
        <v>18.89</v>
      </c>
      <c r="N62" s="26"/>
      <c r="O62" s="27"/>
      <c r="P62" s="25"/>
      <c r="Q62" s="27"/>
      <c r="R62" s="25">
        <v>7.1</v>
      </c>
      <c r="S62" s="27"/>
      <c r="T62" s="25">
        <v>4.1</v>
      </c>
      <c r="U62" s="26"/>
      <c r="V62" s="26"/>
      <c r="W62" s="26"/>
      <c r="X62" s="26"/>
      <c r="Y62" s="26"/>
      <c r="Z62" s="26"/>
      <c r="AA62" s="26"/>
      <c r="AB62" s="26"/>
      <c r="AC62" s="27"/>
      <c r="AD62" s="25">
        <v>0.2</v>
      </c>
      <c r="AE62" s="26"/>
      <c r="AF62" s="26"/>
      <c r="AG62" s="26"/>
      <c r="AH62" s="27"/>
      <c r="AI62" s="39">
        <f t="shared" si="0"/>
        <v>31.69</v>
      </c>
    </row>
    <row r="63" s="2" customFormat="1" ht="97" customHeight="1" spans="1:35">
      <c r="A63" s="23">
        <v>56</v>
      </c>
      <c r="B63" s="28" t="s">
        <v>160</v>
      </c>
      <c r="C63" s="25"/>
      <c r="D63" s="26"/>
      <c r="E63" s="26"/>
      <c r="F63" s="27"/>
      <c r="G63" s="25"/>
      <c r="H63" s="26"/>
      <c r="I63" s="26"/>
      <c r="J63" s="26"/>
      <c r="K63" s="26"/>
      <c r="L63" s="27"/>
      <c r="M63" s="25"/>
      <c r="N63" s="26"/>
      <c r="O63" s="27"/>
      <c r="P63" s="25"/>
      <c r="Q63" s="27"/>
      <c r="R63" s="25">
        <v>5</v>
      </c>
      <c r="S63" s="27"/>
      <c r="T63" s="29"/>
      <c r="U63" s="30"/>
      <c r="V63" s="30"/>
      <c r="W63" s="30"/>
      <c r="X63" s="30"/>
      <c r="Y63" s="30"/>
      <c r="Z63" s="30"/>
      <c r="AA63" s="30"/>
      <c r="AB63" s="30"/>
      <c r="AC63" s="35"/>
      <c r="AD63" s="25"/>
      <c r="AE63" s="26"/>
      <c r="AF63" s="26"/>
      <c r="AG63" s="26"/>
      <c r="AH63" s="27"/>
      <c r="AI63" s="39">
        <f t="shared" si="0"/>
        <v>5</v>
      </c>
    </row>
    <row r="64" s="2" customFormat="1" ht="97" customHeight="1" spans="1:35">
      <c r="A64" s="23">
        <v>57</v>
      </c>
      <c r="B64" s="28" t="s">
        <v>162</v>
      </c>
      <c r="C64" s="25">
        <v>0.1</v>
      </c>
      <c r="D64" s="26"/>
      <c r="E64" s="26"/>
      <c r="F64" s="27"/>
      <c r="G64" s="25">
        <v>0.3</v>
      </c>
      <c r="H64" s="26"/>
      <c r="I64" s="26"/>
      <c r="J64" s="26"/>
      <c r="K64" s="26"/>
      <c r="L64" s="27"/>
      <c r="M64" s="25"/>
      <c r="N64" s="26"/>
      <c r="O64" s="27"/>
      <c r="P64" s="25"/>
      <c r="Q64" s="27"/>
      <c r="R64" s="25">
        <v>0.294</v>
      </c>
      <c r="S64" s="27"/>
      <c r="T64" s="29"/>
      <c r="U64" s="30"/>
      <c r="V64" s="30"/>
      <c r="W64" s="30"/>
      <c r="X64" s="30"/>
      <c r="Y64" s="30"/>
      <c r="Z64" s="30"/>
      <c r="AA64" s="30"/>
      <c r="AB64" s="30"/>
      <c r="AC64" s="35"/>
      <c r="AD64" s="25"/>
      <c r="AE64" s="26"/>
      <c r="AF64" s="26"/>
      <c r="AG64" s="26"/>
      <c r="AH64" s="27"/>
      <c r="AI64" s="39">
        <f t="shared" si="0"/>
        <v>0.694</v>
      </c>
    </row>
    <row r="65" s="2" customFormat="1" ht="97" customHeight="1" spans="1:35">
      <c r="A65" s="23">
        <v>58</v>
      </c>
      <c r="B65" s="28" t="s">
        <v>164</v>
      </c>
      <c r="C65" s="25"/>
      <c r="D65" s="26"/>
      <c r="E65" s="26"/>
      <c r="F65" s="27"/>
      <c r="G65" s="25">
        <v>0.1</v>
      </c>
      <c r="H65" s="26"/>
      <c r="I65" s="26"/>
      <c r="J65" s="26"/>
      <c r="K65" s="26"/>
      <c r="L65" s="27"/>
      <c r="M65" s="25"/>
      <c r="N65" s="26"/>
      <c r="O65" s="27"/>
      <c r="P65" s="25"/>
      <c r="Q65" s="27"/>
      <c r="R65" s="25"/>
      <c r="S65" s="27"/>
      <c r="T65" s="25">
        <v>1.34</v>
      </c>
      <c r="U65" s="26"/>
      <c r="V65" s="26"/>
      <c r="W65" s="26"/>
      <c r="X65" s="26"/>
      <c r="Y65" s="26"/>
      <c r="Z65" s="26"/>
      <c r="AA65" s="26"/>
      <c r="AB65" s="26"/>
      <c r="AC65" s="27"/>
      <c r="AD65" s="25"/>
      <c r="AE65" s="26"/>
      <c r="AF65" s="26"/>
      <c r="AG65" s="26"/>
      <c r="AH65" s="27"/>
      <c r="AI65" s="39">
        <f t="shared" si="0"/>
        <v>1.44</v>
      </c>
    </row>
    <row r="66" s="2" customFormat="1" ht="97" customHeight="1" spans="1:35">
      <c r="A66" s="23">
        <v>59</v>
      </c>
      <c r="B66" s="28" t="s">
        <v>166</v>
      </c>
      <c r="C66" s="25"/>
      <c r="D66" s="26"/>
      <c r="E66" s="26"/>
      <c r="F66" s="27"/>
      <c r="G66" s="25"/>
      <c r="H66" s="26"/>
      <c r="I66" s="26"/>
      <c r="J66" s="26"/>
      <c r="K66" s="26"/>
      <c r="L66" s="27"/>
      <c r="M66" s="25"/>
      <c r="N66" s="26"/>
      <c r="O66" s="27"/>
      <c r="P66" s="25"/>
      <c r="Q66" s="27"/>
      <c r="R66" s="25"/>
      <c r="S66" s="27"/>
      <c r="T66" s="25">
        <v>0.17</v>
      </c>
      <c r="U66" s="26"/>
      <c r="V66" s="26"/>
      <c r="W66" s="26"/>
      <c r="X66" s="26"/>
      <c r="Y66" s="26"/>
      <c r="Z66" s="26"/>
      <c r="AA66" s="26"/>
      <c r="AB66" s="26"/>
      <c r="AC66" s="27"/>
      <c r="AD66" s="25"/>
      <c r="AE66" s="26"/>
      <c r="AF66" s="26"/>
      <c r="AG66" s="26"/>
      <c r="AH66" s="27"/>
      <c r="AI66" s="39">
        <f t="shared" si="0"/>
        <v>0.17</v>
      </c>
    </row>
    <row r="67" s="2" customFormat="1" ht="97" customHeight="1" spans="1:35">
      <c r="A67" s="23">
        <v>60</v>
      </c>
      <c r="B67" s="28" t="s">
        <v>168</v>
      </c>
      <c r="C67" s="25"/>
      <c r="D67" s="26"/>
      <c r="E67" s="26"/>
      <c r="F67" s="27"/>
      <c r="G67" s="25">
        <v>0.3</v>
      </c>
      <c r="H67" s="26"/>
      <c r="I67" s="26"/>
      <c r="J67" s="26"/>
      <c r="K67" s="26"/>
      <c r="L67" s="27"/>
      <c r="M67" s="25">
        <v>2</v>
      </c>
      <c r="N67" s="26"/>
      <c r="O67" s="27"/>
      <c r="P67" s="25"/>
      <c r="Q67" s="27"/>
      <c r="R67" s="25"/>
      <c r="S67" s="27"/>
      <c r="T67" s="25">
        <v>0.6</v>
      </c>
      <c r="U67" s="26"/>
      <c r="V67" s="26"/>
      <c r="W67" s="26"/>
      <c r="X67" s="26"/>
      <c r="Y67" s="26"/>
      <c r="Z67" s="26"/>
      <c r="AA67" s="26"/>
      <c r="AB67" s="26"/>
      <c r="AC67" s="27"/>
      <c r="AD67" s="25">
        <v>0.2</v>
      </c>
      <c r="AE67" s="26"/>
      <c r="AF67" s="26"/>
      <c r="AG67" s="26"/>
      <c r="AH67" s="27"/>
      <c r="AI67" s="39">
        <f t="shared" si="0"/>
        <v>3.1</v>
      </c>
    </row>
    <row r="68" s="2" customFormat="1" ht="97" customHeight="1" spans="1:35">
      <c r="A68" s="23">
        <v>61</v>
      </c>
      <c r="B68" s="28" t="s">
        <v>170</v>
      </c>
      <c r="C68" s="25"/>
      <c r="D68" s="26"/>
      <c r="E68" s="26"/>
      <c r="F68" s="27"/>
      <c r="G68" s="25">
        <v>0.5</v>
      </c>
      <c r="H68" s="26"/>
      <c r="I68" s="26"/>
      <c r="J68" s="26"/>
      <c r="K68" s="26"/>
      <c r="L68" s="27"/>
      <c r="M68" s="25">
        <v>14.27</v>
      </c>
      <c r="N68" s="26"/>
      <c r="O68" s="27"/>
      <c r="P68" s="25"/>
      <c r="Q68" s="27"/>
      <c r="R68" s="25">
        <v>2.77</v>
      </c>
      <c r="S68" s="27"/>
      <c r="T68" s="25">
        <v>1.34</v>
      </c>
      <c r="U68" s="26"/>
      <c r="V68" s="26"/>
      <c r="W68" s="26"/>
      <c r="X68" s="26"/>
      <c r="Y68" s="26"/>
      <c r="Z68" s="26"/>
      <c r="AA68" s="26"/>
      <c r="AB68" s="26"/>
      <c r="AC68" s="27"/>
      <c r="AD68" s="25"/>
      <c r="AE68" s="26"/>
      <c r="AF68" s="26"/>
      <c r="AG68" s="26"/>
      <c r="AH68" s="27"/>
      <c r="AI68" s="39">
        <f t="shared" si="0"/>
        <v>18.88</v>
      </c>
    </row>
    <row r="69" s="2" customFormat="1" ht="97" customHeight="1" spans="1:35">
      <c r="A69" s="23">
        <v>62</v>
      </c>
      <c r="B69" s="28" t="s">
        <v>172</v>
      </c>
      <c r="C69" s="25"/>
      <c r="D69" s="26"/>
      <c r="E69" s="26"/>
      <c r="F69" s="27"/>
      <c r="G69" s="25"/>
      <c r="H69" s="26"/>
      <c r="I69" s="26"/>
      <c r="J69" s="26"/>
      <c r="K69" s="26"/>
      <c r="L69" s="27"/>
      <c r="M69" s="25">
        <v>2</v>
      </c>
      <c r="N69" s="26"/>
      <c r="O69" s="27"/>
      <c r="P69" s="25"/>
      <c r="Q69" s="27"/>
      <c r="R69" s="25"/>
      <c r="S69" s="27"/>
      <c r="T69" s="25">
        <v>1.01</v>
      </c>
      <c r="U69" s="26"/>
      <c r="V69" s="26"/>
      <c r="W69" s="26"/>
      <c r="X69" s="26"/>
      <c r="Y69" s="26"/>
      <c r="Z69" s="26"/>
      <c r="AA69" s="26"/>
      <c r="AB69" s="26"/>
      <c r="AC69" s="27"/>
      <c r="AD69" s="25"/>
      <c r="AE69" s="26"/>
      <c r="AF69" s="26"/>
      <c r="AG69" s="26"/>
      <c r="AH69" s="27"/>
      <c r="AI69" s="39">
        <f t="shared" si="0"/>
        <v>3.01</v>
      </c>
    </row>
    <row r="70" s="2" customFormat="1" ht="97" customHeight="1" spans="1:35">
      <c r="A70" s="23">
        <v>63</v>
      </c>
      <c r="B70" s="28" t="s">
        <v>174</v>
      </c>
      <c r="C70" s="25"/>
      <c r="D70" s="26"/>
      <c r="E70" s="26"/>
      <c r="F70" s="27"/>
      <c r="G70" s="25"/>
      <c r="H70" s="26"/>
      <c r="I70" s="26"/>
      <c r="J70" s="26"/>
      <c r="K70" s="26"/>
      <c r="L70" s="27"/>
      <c r="M70" s="25">
        <v>1.13</v>
      </c>
      <c r="N70" s="26"/>
      <c r="O70" s="27"/>
      <c r="P70" s="25"/>
      <c r="Q70" s="27"/>
      <c r="R70" s="25"/>
      <c r="S70" s="27"/>
      <c r="T70" s="25">
        <v>1.07</v>
      </c>
      <c r="U70" s="26"/>
      <c r="V70" s="26"/>
      <c r="W70" s="26"/>
      <c r="X70" s="26"/>
      <c r="Y70" s="26"/>
      <c r="Z70" s="26"/>
      <c r="AA70" s="26"/>
      <c r="AB70" s="26"/>
      <c r="AC70" s="27"/>
      <c r="AD70" s="25"/>
      <c r="AE70" s="26"/>
      <c r="AF70" s="26"/>
      <c r="AG70" s="26"/>
      <c r="AH70" s="27"/>
      <c r="AI70" s="39">
        <f t="shared" si="0"/>
        <v>2.2</v>
      </c>
    </row>
    <row r="71" s="2" customFormat="1" ht="97" customHeight="1" spans="1:35">
      <c r="A71" s="23">
        <v>64</v>
      </c>
      <c r="B71" s="28" t="s">
        <v>176</v>
      </c>
      <c r="C71" s="25">
        <v>0.2</v>
      </c>
      <c r="D71" s="26"/>
      <c r="E71" s="26"/>
      <c r="F71" s="27"/>
      <c r="G71" s="25">
        <v>0.2</v>
      </c>
      <c r="H71" s="26"/>
      <c r="I71" s="26"/>
      <c r="J71" s="26"/>
      <c r="K71" s="26"/>
      <c r="L71" s="27"/>
      <c r="M71" s="25"/>
      <c r="N71" s="26"/>
      <c r="O71" s="27"/>
      <c r="P71" s="25"/>
      <c r="Q71" s="27"/>
      <c r="R71" s="25"/>
      <c r="S71" s="27"/>
      <c r="T71" s="25">
        <v>0.7</v>
      </c>
      <c r="U71" s="26"/>
      <c r="V71" s="26"/>
      <c r="W71" s="26"/>
      <c r="X71" s="26"/>
      <c r="Y71" s="26"/>
      <c r="Z71" s="26"/>
      <c r="AA71" s="26"/>
      <c r="AB71" s="26"/>
      <c r="AC71" s="27"/>
      <c r="AD71" s="25"/>
      <c r="AE71" s="26"/>
      <c r="AF71" s="26"/>
      <c r="AG71" s="26"/>
      <c r="AH71" s="27"/>
      <c r="AI71" s="39">
        <f t="shared" si="0"/>
        <v>1.1</v>
      </c>
    </row>
    <row r="72" s="2" customFormat="1" ht="97" customHeight="1" spans="1:35">
      <c r="A72" s="23">
        <v>65</v>
      </c>
      <c r="B72" s="28" t="s">
        <v>178</v>
      </c>
      <c r="C72" s="25">
        <v>0.2</v>
      </c>
      <c r="D72" s="26"/>
      <c r="E72" s="26"/>
      <c r="F72" s="27"/>
      <c r="G72" s="25"/>
      <c r="H72" s="26"/>
      <c r="I72" s="26"/>
      <c r="J72" s="26"/>
      <c r="K72" s="26"/>
      <c r="L72" s="27"/>
      <c r="M72" s="25"/>
      <c r="N72" s="26"/>
      <c r="O72" s="27"/>
      <c r="P72" s="25"/>
      <c r="Q72" s="27"/>
      <c r="R72" s="25"/>
      <c r="S72" s="27"/>
      <c r="T72" s="31">
        <v>0.3</v>
      </c>
      <c r="U72" s="32"/>
      <c r="V72" s="32"/>
      <c r="W72" s="32"/>
      <c r="X72" s="32"/>
      <c r="Y72" s="32"/>
      <c r="Z72" s="32"/>
      <c r="AA72" s="32"/>
      <c r="AB72" s="32"/>
      <c r="AC72" s="36"/>
      <c r="AD72" s="25"/>
      <c r="AE72" s="26"/>
      <c r="AF72" s="26"/>
      <c r="AG72" s="26"/>
      <c r="AH72" s="27"/>
      <c r="AI72" s="39">
        <f t="shared" ref="AI72:AI111" si="1">SUM(C72:AH72)</f>
        <v>0.5</v>
      </c>
    </row>
    <row r="73" s="2" customFormat="1" ht="97" customHeight="1" spans="1:35">
      <c r="A73" s="23">
        <v>66</v>
      </c>
      <c r="B73" s="28" t="s">
        <v>180</v>
      </c>
      <c r="C73" s="25"/>
      <c r="D73" s="26"/>
      <c r="E73" s="26"/>
      <c r="F73" s="27"/>
      <c r="G73" s="25"/>
      <c r="H73" s="26"/>
      <c r="I73" s="26"/>
      <c r="J73" s="26"/>
      <c r="K73" s="26"/>
      <c r="L73" s="27"/>
      <c r="M73" s="25"/>
      <c r="N73" s="26"/>
      <c r="O73" s="27"/>
      <c r="P73" s="25"/>
      <c r="Q73" s="27"/>
      <c r="R73" s="25">
        <v>0.2</v>
      </c>
      <c r="S73" s="27"/>
      <c r="T73" s="29"/>
      <c r="U73" s="30"/>
      <c r="V73" s="30"/>
      <c r="W73" s="30"/>
      <c r="X73" s="30"/>
      <c r="Y73" s="30"/>
      <c r="Z73" s="30"/>
      <c r="AA73" s="30"/>
      <c r="AB73" s="30"/>
      <c r="AC73" s="35"/>
      <c r="AD73" s="25"/>
      <c r="AE73" s="26"/>
      <c r="AF73" s="26"/>
      <c r="AG73" s="26"/>
      <c r="AH73" s="27"/>
      <c r="AI73" s="39">
        <f t="shared" si="1"/>
        <v>0.2</v>
      </c>
    </row>
    <row r="74" s="2" customFormat="1" ht="97" customHeight="1" spans="1:35">
      <c r="A74" s="23">
        <v>67</v>
      </c>
      <c r="B74" s="28" t="s">
        <v>182</v>
      </c>
      <c r="C74" s="25"/>
      <c r="D74" s="26"/>
      <c r="E74" s="26"/>
      <c r="F74" s="27"/>
      <c r="G74" s="25">
        <v>0.1</v>
      </c>
      <c r="H74" s="26"/>
      <c r="I74" s="26"/>
      <c r="J74" s="26"/>
      <c r="K74" s="26"/>
      <c r="L74" s="27"/>
      <c r="M74" s="25"/>
      <c r="N74" s="26"/>
      <c r="O74" s="27"/>
      <c r="P74" s="25"/>
      <c r="Q74" s="27"/>
      <c r="R74" s="25"/>
      <c r="S74" s="27"/>
      <c r="T74" s="29"/>
      <c r="U74" s="30"/>
      <c r="V74" s="30"/>
      <c r="W74" s="30"/>
      <c r="X74" s="30"/>
      <c r="Y74" s="30"/>
      <c r="Z74" s="30"/>
      <c r="AA74" s="30"/>
      <c r="AB74" s="30"/>
      <c r="AC74" s="35"/>
      <c r="AD74" s="25"/>
      <c r="AE74" s="26"/>
      <c r="AF74" s="26"/>
      <c r="AG74" s="26"/>
      <c r="AH74" s="27"/>
      <c r="AI74" s="39">
        <f t="shared" si="1"/>
        <v>0.1</v>
      </c>
    </row>
    <row r="75" s="2" customFormat="1" ht="97" customHeight="1" spans="1:35">
      <c r="A75" s="23">
        <v>68</v>
      </c>
      <c r="B75" s="28" t="s">
        <v>184</v>
      </c>
      <c r="C75" s="25"/>
      <c r="D75" s="26"/>
      <c r="E75" s="26"/>
      <c r="F75" s="27"/>
      <c r="G75" s="25">
        <v>0.5</v>
      </c>
      <c r="H75" s="26"/>
      <c r="I75" s="26"/>
      <c r="J75" s="26"/>
      <c r="K75" s="26"/>
      <c r="L75" s="27"/>
      <c r="M75" s="25">
        <v>2</v>
      </c>
      <c r="N75" s="26"/>
      <c r="O75" s="27"/>
      <c r="P75" s="25"/>
      <c r="Q75" s="27"/>
      <c r="R75" s="25">
        <v>0.07</v>
      </c>
      <c r="S75" s="27"/>
      <c r="T75" s="25">
        <f>0.5+0.5/7</f>
        <v>0.571428571428571</v>
      </c>
      <c r="U75" s="26"/>
      <c r="V75" s="26"/>
      <c r="W75" s="26"/>
      <c r="X75" s="26"/>
      <c r="Y75" s="26"/>
      <c r="Z75" s="26"/>
      <c r="AA75" s="26"/>
      <c r="AB75" s="26"/>
      <c r="AC75" s="27"/>
      <c r="AD75" s="25">
        <v>0.2</v>
      </c>
      <c r="AE75" s="26"/>
      <c r="AF75" s="26"/>
      <c r="AG75" s="26"/>
      <c r="AH75" s="27"/>
      <c r="AI75" s="39">
        <f t="shared" si="1"/>
        <v>3.34142857142857</v>
      </c>
    </row>
    <row r="76" s="2" customFormat="1" ht="97" customHeight="1" spans="1:35">
      <c r="A76" s="23">
        <v>69</v>
      </c>
      <c r="B76" s="28" t="s">
        <v>186</v>
      </c>
      <c r="C76" s="25">
        <v>0.4</v>
      </c>
      <c r="D76" s="26"/>
      <c r="E76" s="26"/>
      <c r="F76" s="27"/>
      <c r="G76" s="25">
        <v>0.9</v>
      </c>
      <c r="H76" s="26"/>
      <c r="I76" s="26"/>
      <c r="J76" s="26"/>
      <c r="K76" s="26"/>
      <c r="L76" s="27"/>
      <c r="M76" s="25">
        <v>14.21</v>
      </c>
      <c r="N76" s="26"/>
      <c r="O76" s="27"/>
      <c r="P76" s="25"/>
      <c r="Q76" s="27"/>
      <c r="R76" s="25">
        <v>5.21</v>
      </c>
      <c r="S76" s="27"/>
      <c r="T76" s="25">
        <v>1.84</v>
      </c>
      <c r="U76" s="26"/>
      <c r="V76" s="26"/>
      <c r="W76" s="26"/>
      <c r="X76" s="26"/>
      <c r="Y76" s="26"/>
      <c r="Z76" s="26"/>
      <c r="AA76" s="26"/>
      <c r="AB76" s="26"/>
      <c r="AC76" s="27"/>
      <c r="AD76" s="25">
        <v>3</v>
      </c>
      <c r="AE76" s="26"/>
      <c r="AF76" s="26"/>
      <c r="AG76" s="26"/>
      <c r="AH76" s="27"/>
      <c r="AI76" s="39">
        <f t="shared" si="1"/>
        <v>25.56</v>
      </c>
    </row>
    <row r="77" s="2" customFormat="1" ht="97" customHeight="1" spans="1:35">
      <c r="A77" s="23">
        <v>70</v>
      </c>
      <c r="B77" s="28" t="s">
        <v>188</v>
      </c>
      <c r="C77" s="25"/>
      <c r="D77" s="26"/>
      <c r="E77" s="26"/>
      <c r="F77" s="27"/>
      <c r="G77" s="25"/>
      <c r="H77" s="26"/>
      <c r="I77" s="26"/>
      <c r="J77" s="26"/>
      <c r="K77" s="26"/>
      <c r="L77" s="27"/>
      <c r="M77" s="25">
        <v>2.84</v>
      </c>
      <c r="N77" s="26"/>
      <c r="O77" s="27"/>
      <c r="P77" s="25"/>
      <c r="Q77" s="27"/>
      <c r="R77" s="25">
        <v>0.027</v>
      </c>
      <c r="S77" s="27"/>
      <c r="T77" s="25">
        <v>0.4</v>
      </c>
      <c r="U77" s="26"/>
      <c r="V77" s="26"/>
      <c r="W77" s="26"/>
      <c r="X77" s="26"/>
      <c r="Y77" s="26"/>
      <c r="Z77" s="26"/>
      <c r="AA77" s="26"/>
      <c r="AB77" s="26"/>
      <c r="AC77" s="27"/>
      <c r="AD77" s="25"/>
      <c r="AE77" s="26"/>
      <c r="AF77" s="26"/>
      <c r="AG77" s="26"/>
      <c r="AH77" s="27"/>
      <c r="AI77" s="39">
        <f t="shared" si="1"/>
        <v>3.267</v>
      </c>
    </row>
    <row r="78" s="2" customFormat="1" ht="97" customHeight="1" spans="1:35">
      <c r="A78" s="23">
        <v>71</v>
      </c>
      <c r="B78" s="28" t="s">
        <v>190</v>
      </c>
      <c r="C78" s="25"/>
      <c r="D78" s="26"/>
      <c r="E78" s="26"/>
      <c r="F78" s="27"/>
      <c r="G78" s="25">
        <v>0.1</v>
      </c>
      <c r="H78" s="26"/>
      <c r="I78" s="26"/>
      <c r="J78" s="26"/>
      <c r="K78" s="26"/>
      <c r="L78" s="27"/>
      <c r="M78" s="25"/>
      <c r="N78" s="26"/>
      <c r="O78" s="27"/>
      <c r="P78" s="25"/>
      <c r="Q78" s="27"/>
      <c r="R78" s="25"/>
      <c r="S78" s="27"/>
      <c r="T78" s="29"/>
      <c r="U78" s="30"/>
      <c r="V78" s="30"/>
      <c r="W78" s="30"/>
      <c r="X78" s="30"/>
      <c r="Y78" s="30"/>
      <c r="Z78" s="30"/>
      <c r="AA78" s="30"/>
      <c r="AB78" s="30"/>
      <c r="AC78" s="35"/>
      <c r="AD78" s="25"/>
      <c r="AE78" s="26"/>
      <c r="AF78" s="26"/>
      <c r="AG78" s="26"/>
      <c r="AH78" s="27"/>
      <c r="AI78" s="39">
        <f t="shared" si="1"/>
        <v>0.1</v>
      </c>
    </row>
    <row r="79" s="2" customFormat="1" ht="97" customHeight="1" spans="1:35">
      <c r="A79" s="23">
        <v>72</v>
      </c>
      <c r="B79" s="28" t="s">
        <v>192</v>
      </c>
      <c r="C79" s="40"/>
      <c r="D79" s="41"/>
      <c r="E79" s="41"/>
      <c r="F79" s="42"/>
      <c r="G79" s="40"/>
      <c r="H79" s="41"/>
      <c r="I79" s="41"/>
      <c r="J79" s="41"/>
      <c r="K79" s="41"/>
      <c r="L79" s="42"/>
      <c r="M79" s="25"/>
      <c r="N79" s="26"/>
      <c r="O79" s="27"/>
      <c r="P79" s="25"/>
      <c r="Q79" s="27"/>
      <c r="R79" s="25"/>
      <c r="S79" s="27"/>
      <c r="T79" s="40">
        <v>0.3</v>
      </c>
      <c r="U79" s="41"/>
      <c r="V79" s="41"/>
      <c r="W79" s="41"/>
      <c r="X79" s="41"/>
      <c r="Y79" s="41"/>
      <c r="Z79" s="41"/>
      <c r="AA79" s="41"/>
      <c r="AB79" s="41"/>
      <c r="AC79" s="42"/>
      <c r="AD79" s="25"/>
      <c r="AE79" s="26"/>
      <c r="AF79" s="26"/>
      <c r="AG79" s="26"/>
      <c r="AH79" s="27"/>
      <c r="AI79" s="39">
        <f t="shared" si="1"/>
        <v>0.3</v>
      </c>
    </row>
    <row r="80" s="2" customFormat="1" ht="97" customHeight="1" spans="1:35">
      <c r="A80" s="23">
        <v>73</v>
      </c>
      <c r="B80" s="28" t="s">
        <v>194</v>
      </c>
      <c r="C80" s="40">
        <v>0.1</v>
      </c>
      <c r="D80" s="41"/>
      <c r="E80" s="41"/>
      <c r="F80" s="42"/>
      <c r="G80" s="40">
        <v>0.1</v>
      </c>
      <c r="H80" s="41"/>
      <c r="I80" s="41"/>
      <c r="J80" s="41"/>
      <c r="K80" s="41"/>
      <c r="L80" s="42"/>
      <c r="M80" s="25"/>
      <c r="N80" s="26"/>
      <c r="O80" s="27"/>
      <c r="P80" s="25"/>
      <c r="Q80" s="27"/>
      <c r="R80" s="25"/>
      <c r="S80" s="27"/>
      <c r="T80" s="40"/>
      <c r="U80" s="41"/>
      <c r="V80" s="41"/>
      <c r="W80" s="41"/>
      <c r="X80" s="41"/>
      <c r="Y80" s="41"/>
      <c r="Z80" s="41"/>
      <c r="AA80" s="41"/>
      <c r="AB80" s="41"/>
      <c r="AC80" s="42"/>
      <c r="AD80" s="25"/>
      <c r="AE80" s="26"/>
      <c r="AF80" s="26"/>
      <c r="AG80" s="26"/>
      <c r="AH80" s="27"/>
      <c r="AI80" s="39">
        <f t="shared" si="1"/>
        <v>0.2</v>
      </c>
    </row>
    <row r="81" s="2" customFormat="1" ht="97" customHeight="1" spans="1:35">
      <c r="A81" s="23">
        <v>74</v>
      </c>
      <c r="B81" s="28" t="s">
        <v>196</v>
      </c>
      <c r="C81" s="40"/>
      <c r="D81" s="41"/>
      <c r="E81" s="41"/>
      <c r="F81" s="42"/>
      <c r="G81" s="40">
        <v>0.2</v>
      </c>
      <c r="H81" s="41"/>
      <c r="I81" s="41"/>
      <c r="J81" s="41"/>
      <c r="K81" s="41"/>
      <c r="L81" s="42"/>
      <c r="M81" s="25"/>
      <c r="N81" s="26"/>
      <c r="O81" s="27"/>
      <c r="P81" s="25"/>
      <c r="Q81" s="27"/>
      <c r="R81" s="25"/>
      <c r="S81" s="27"/>
      <c r="T81" s="40"/>
      <c r="U81" s="41"/>
      <c r="V81" s="41"/>
      <c r="W81" s="41"/>
      <c r="X81" s="41"/>
      <c r="Y81" s="41"/>
      <c r="Z81" s="41"/>
      <c r="AA81" s="41"/>
      <c r="AB81" s="41"/>
      <c r="AC81" s="42"/>
      <c r="AD81" s="25"/>
      <c r="AE81" s="26"/>
      <c r="AF81" s="26"/>
      <c r="AG81" s="26"/>
      <c r="AH81" s="27"/>
      <c r="AI81" s="39">
        <f t="shared" si="1"/>
        <v>0.2</v>
      </c>
    </row>
    <row r="82" s="2" customFormat="1" ht="97" customHeight="1" spans="1:35">
      <c r="A82" s="23">
        <v>75</v>
      </c>
      <c r="B82" s="43" t="s">
        <v>198</v>
      </c>
      <c r="C82" s="40"/>
      <c r="D82" s="41"/>
      <c r="E82" s="41"/>
      <c r="F82" s="42"/>
      <c r="G82" s="40"/>
      <c r="H82" s="41"/>
      <c r="I82" s="41"/>
      <c r="J82" s="41"/>
      <c r="K82" s="41"/>
      <c r="L82" s="42"/>
      <c r="M82" s="25"/>
      <c r="N82" s="26"/>
      <c r="O82" s="27"/>
      <c r="P82" s="25"/>
      <c r="Q82" s="27"/>
      <c r="R82" s="25"/>
      <c r="S82" s="27"/>
      <c r="T82" s="40">
        <v>0.3</v>
      </c>
      <c r="U82" s="41"/>
      <c r="V82" s="41"/>
      <c r="W82" s="41"/>
      <c r="X82" s="41"/>
      <c r="Y82" s="41"/>
      <c r="Z82" s="41"/>
      <c r="AA82" s="41"/>
      <c r="AB82" s="41"/>
      <c r="AC82" s="42"/>
      <c r="AD82" s="25"/>
      <c r="AE82" s="26"/>
      <c r="AF82" s="26"/>
      <c r="AG82" s="26"/>
      <c r="AH82" s="27"/>
      <c r="AI82" s="39">
        <f t="shared" si="1"/>
        <v>0.3</v>
      </c>
    </row>
    <row r="83" s="2" customFormat="1" ht="97" customHeight="1" spans="1:35">
      <c r="A83" s="23">
        <v>76</v>
      </c>
      <c r="B83" s="28" t="s">
        <v>200</v>
      </c>
      <c r="C83" s="40"/>
      <c r="D83" s="41"/>
      <c r="E83" s="41"/>
      <c r="F83" s="42"/>
      <c r="G83" s="40"/>
      <c r="H83" s="41"/>
      <c r="I83" s="41"/>
      <c r="J83" s="41"/>
      <c r="K83" s="41"/>
      <c r="L83" s="42"/>
      <c r="M83" s="25"/>
      <c r="N83" s="26"/>
      <c r="O83" s="27"/>
      <c r="P83" s="25"/>
      <c r="Q83" s="27"/>
      <c r="R83" s="25"/>
      <c r="S83" s="27"/>
      <c r="T83" s="51">
        <v>0.4</v>
      </c>
      <c r="U83" s="52"/>
      <c r="V83" s="52"/>
      <c r="W83" s="52"/>
      <c r="X83" s="52"/>
      <c r="Y83" s="52"/>
      <c r="Z83" s="52"/>
      <c r="AA83" s="52"/>
      <c r="AB83" s="52"/>
      <c r="AC83" s="53"/>
      <c r="AD83" s="25"/>
      <c r="AE83" s="26"/>
      <c r="AF83" s="26"/>
      <c r="AG83" s="26"/>
      <c r="AH83" s="27"/>
      <c r="AI83" s="39">
        <f t="shared" si="1"/>
        <v>0.4</v>
      </c>
    </row>
    <row r="84" s="2" customFormat="1" ht="97" customHeight="1" spans="1:35">
      <c r="A84" s="23">
        <v>77</v>
      </c>
      <c r="B84" s="28" t="s">
        <v>202</v>
      </c>
      <c r="C84" s="40"/>
      <c r="D84" s="41"/>
      <c r="E84" s="41"/>
      <c r="F84" s="42"/>
      <c r="G84" s="40"/>
      <c r="H84" s="41"/>
      <c r="I84" s="41"/>
      <c r="J84" s="41"/>
      <c r="K84" s="41"/>
      <c r="L84" s="42"/>
      <c r="M84" s="25"/>
      <c r="N84" s="26"/>
      <c r="O84" s="27"/>
      <c r="P84" s="25"/>
      <c r="Q84" s="27"/>
      <c r="R84" s="25"/>
      <c r="S84" s="27"/>
      <c r="T84" s="51">
        <v>0.3</v>
      </c>
      <c r="U84" s="52"/>
      <c r="V84" s="52"/>
      <c r="W84" s="52"/>
      <c r="X84" s="52"/>
      <c r="Y84" s="52"/>
      <c r="Z84" s="52"/>
      <c r="AA84" s="52"/>
      <c r="AB84" s="52"/>
      <c r="AC84" s="53"/>
      <c r="AD84" s="25"/>
      <c r="AE84" s="26"/>
      <c r="AF84" s="26"/>
      <c r="AG84" s="26"/>
      <c r="AH84" s="27"/>
      <c r="AI84" s="39">
        <f t="shared" si="1"/>
        <v>0.3</v>
      </c>
    </row>
    <row r="85" s="2" customFormat="1" ht="97" customHeight="1" spans="1:35">
      <c r="A85" s="23">
        <v>78</v>
      </c>
      <c r="B85" s="28" t="s">
        <v>204</v>
      </c>
      <c r="C85" s="40"/>
      <c r="D85" s="41"/>
      <c r="E85" s="41"/>
      <c r="F85" s="42"/>
      <c r="G85" s="40"/>
      <c r="H85" s="41"/>
      <c r="I85" s="41"/>
      <c r="J85" s="41"/>
      <c r="K85" s="41"/>
      <c r="L85" s="42"/>
      <c r="M85" s="25">
        <v>1.13</v>
      </c>
      <c r="N85" s="26"/>
      <c r="O85" s="27"/>
      <c r="P85" s="25"/>
      <c r="Q85" s="27"/>
      <c r="R85" s="25"/>
      <c r="S85" s="27"/>
      <c r="T85" s="51">
        <v>0.3</v>
      </c>
      <c r="U85" s="52"/>
      <c r="V85" s="52"/>
      <c r="W85" s="52"/>
      <c r="X85" s="52"/>
      <c r="Y85" s="52"/>
      <c r="Z85" s="52"/>
      <c r="AA85" s="52"/>
      <c r="AB85" s="52"/>
      <c r="AC85" s="53"/>
      <c r="AD85" s="25"/>
      <c r="AE85" s="26"/>
      <c r="AF85" s="26"/>
      <c r="AG85" s="26"/>
      <c r="AH85" s="27"/>
      <c r="AI85" s="39">
        <f t="shared" si="1"/>
        <v>1.43</v>
      </c>
    </row>
    <row r="86" s="2" customFormat="1" ht="97" customHeight="1" spans="1:35">
      <c r="A86" s="23">
        <v>79</v>
      </c>
      <c r="B86" s="28" t="s">
        <v>206</v>
      </c>
      <c r="C86" s="40"/>
      <c r="D86" s="41"/>
      <c r="E86" s="41"/>
      <c r="F86" s="42"/>
      <c r="G86" s="44">
        <v>0.7</v>
      </c>
      <c r="H86" s="41"/>
      <c r="I86" s="41"/>
      <c r="J86" s="41"/>
      <c r="K86" s="41"/>
      <c r="L86" s="42"/>
      <c r="M86" s="40">
        <v>3.68</v>
      </c>
      <c r="N86" s="41"/>
      <c r="O86" s="42"/>
      <c r="P86" s="25"/>
      <c r="Q86" s="27"/>
      <c r="R86" s="25"/>
      <c r="S86" s="27"/>
      <c r="T86" s="51">
        <v>1.56</v>
      </c>
      <c r="U86" s="52"/>
      <c r="V86" s="52"/>
      <c r="W86" s="52"/>
      <c r="X86" s="52"/>
      <c r="Y86" s="52"/>
      <c r="Z86" s="52"/>
      <c r="AA86" s="52"/>
      <c r="AB86" s="52"/>
      <c r="AC86" s="53"/>
      <c r="AD86" s="40">
        <v>0.2</v>
      </c>
      <c r="AE86" s="41"/>
      <c r="AF86" s="41"/>
      <c r="AG86" s="41"/>
      <c r="AH86" s="42"/>
      <c r="AI86" s="39">
        <f t="shared" si="1"/>
        <v>6.14</v>
      </c>
    </row>
    <row r="87" s="2" customFormat="1" ht="97" customHeight="1" spans="1:35">
      <c r="A87" s="23">
        <v>80</v>
      </c>
      <c r="B87" s="28" t="s">
        <v>208</v>
      </c>
      <c r="C87" s="44">
        <v>0.2</v>
      </c>
      <c r="D87" s="45"/>
      <c r="E87" s="45"/>
      <c r="F87" s="46"/>
      <c r="G87" s="40"/>
      <c r="H87" s="41"/>
      <c r="I87" s="41"/>
      <c r="J87" s="41"/>
      <c r="K87" s="41"/>
      <c r="L87" s="42"/>
      <c r="M87" s="40">
        <v>2.41</v>
      </c>
      <c r="N87" s="41"/>
      <c r="O87" s="42"/>
      <c r="P87" s="25"/>
      <c r="Q87" s="27"/>
      <c r="R87" s="25"/>
      <c r="S87" s="27"/>
      <c r="T87" s="51">
        <v>1.51</v>
      </c>
      <c r="U87" s="52"/>
      <c r="V87" s="52"/>
      <c r="W87" s="52"/>
      <c r="X87" s="52"/>
      <c r="Y87" s="52"/>
      <c r="Z87" s="52"/>
      <c r="AA87" s="52"/>
      <c r="AB87" s="52"/>
      <c r="AC87" s="53"/>
      <c r="AD87" s="40"/>
      <c r="AE87" s="41"/>
      <c r="AF87" s="41"/>
      <c r="AG87" s="41"/>
      <c r="AH87" s="42"/>
      <c r="AI87" s="39">
        <f t="shared" si="1"/>
        <v>4.12</v>
      </c>
    </row>
    <row r="88" s="2" customFormat="1" ht="97" customHeight="1" spans="1:35">
      <c r="A88" s="23">
        <v>81</v>
      </c>
      <c r="B88" s="28" t="s">
        <v>210</v>
      </c>
      <c r="C88" s="40"/>
      <c r="D88" s="41"/>
      <c r="E88" s="41"/>
      <c r="F88" s="42"/>
      <c r="G88" s="40"/>
      <c r="H88" s="41"/>
      <c r="I88" s="41"/>
      <c r="J88" s="41"/>
      <c r="K88" s="41"/>
      <c r="L88" s="42"/>
      <c r="M88" s="40"/>
      <c r="N88" s="41"/>
      <c r="O88" s="42"/>
      <c r="P88" s="25"/>
      <c r="Q88" s="27"/>
      <c r="R88" s="25"/>
      <c r="S88" s="27"/>
      <c r="T88" s="40">
        <v>0.3</v>
      </c>
      <c r="U88" s="41"/>
      <c r="V88" s="41"/>
      <c r="W88" s="41"/>
      <c r="X88" s="41"/>
      <c r="Y88" s="41"/>
      <c r="Z88" s="41"/>
      <c r="AA88" s="41"/>
      <c r="AB88" s="41"/>
      <c r="AC88" s="42"/>
      <c r="AD88" s="40"/>
      <c r="AE88" s="41"/>
      <c r="AF88" s="41"/>
      <c r="AG88" s="41"/>
      <c r="AH88" s="42"/>
      <c r="AI88" s="39">
        <f t="shared" si="1"/>
        <v>0.3</v>
      </c>
    </row>
    <row r="89" s="2" customFormat="1" ht="97" customHeight="1" spans="1:35">
      <c r="A89" s="23">
        <v>82</v>
      </c>
      <c r="B89" s="28" t="s">
        <v>212</v>
      </c>
      <c r="C89" s="40"/>
      <c r="D89" s="41"/>
      <c r="E89" s="41"/>
      <c r="F89" s="42"/>
      <c r="G89" s="40"/>
      <c r="H89" s="41"/>
      <c r="I89" s="41"/>
      <c r="J89" s="41"/>
      <c r="K89" s="41"/>
      <c r="L89" s="42"/>
      <c r="M89" s="40"/>
      <c r="N89" s="41"/>
      <c r="O89" s="42"/>
      <c r="P89" s="25"/>
      <c r="Q89" s="27"/>
      <c r="R89" s="25"/>
      <c r="S89" s="27"/>
      <c r="T89" s="40">
        <v>0.3</v>
      </c>
      <c r="U89" s="41"/>
      <c r="V89" s="41"/>
      <c r="W89" s="41"/>
      <c r="X89" s="41"/>
      <c r="Y89" s="41"/>
      <c r="Z89" s="41"/>
      <c r="AA89" s="41"/>
      <c r="AB89" s="41"/>
      <c r="AC89" s="42"/>
      <c r="AD89" s="40"/>
      <c r="AE89" s="41"/>
      <c r="AF89" s="41"/>
      <c r="AG89" s="41"/>
      <c r="AH89" s="42"/>
      <c r="AI89" s="39">
        <f t="shared" si="1"/>
        <v>0.3</v>
      </c>
    </row>
    <row r="90" s="2" customFormat="1" ht="97" customHeight="1" spans="1:35">
      <c r="A90" s="23">
        <v>83</v>
      </c>
      <c r="B90" s="28" t="s">
        <v>214</v>
      </c>
      <c r="C90" s="40"/>
      <c r="D90" s="41"/>
      <c r="E90" s="41"/>
      <c r="F90" s="42"/>
      <c r="G90" s="40">
        <v>0.2</v>
      </c>
      <c r="H90" s="41"/>
      <c r="I90" s="41"/>
      <c r="J90" s="41"/>
      <c r="K90" s="41"/>
      <c r="L90" s="42"/>
      <c r="M90" s="40">
        <v>0.68</v>
      </c>
      <c r="N90" s="41"/>
      <c r="O90" s="42"/>
      <c r="P90" s="25"/>
      <c r="Q90" s="27"/>
      <c r="R90" s="25"/>
      <c r="S90" s="27"/>
      <c r="T90" s="44">
        <v>0.5</v>
      </c>
      <c r="U90" s="41"/>
      <c r="V90" s="41"/>
      <c r="W90" s="41"/>
      <c r="X90" s="41"/>
      <c r="Y90" s="41"/>
      <c r="Z90" s="41"/>
      <c r="AA90" s="41"/>
      <c r="AB90" s="41"/>
      <c r="AC90" s="42"/>
      <c r="AD90" s="40"/>
      <c r="AE90" s="41"/>
      <c r="AF90" s="41"/>
      <c r="AG90" s="41"/>
      <c r="AH90" s="42"/>
      <c r="AI90" s="39">
        <f t="shared" si="1"/>
        <v>1.38</v>
      </c>
    </row>
    <row r="91" s="2" customFormat="1" ht="97" customHeight="1" spans="1:35">
      <c r="A91" s="23">
        <v>84</v>
      </c>
      <c r="B91" s="28" t="s">
        <v>216</v>
      </c>
      <c r="C91" s="40"/>
      <c r="D91" s="41"/>
      <c r="E91" s="41"/>
      <c r="F91" s="42"/>
      <c r="G91" s="40"/>
      <c r="H91" s="41"/>
      <c r="I91" s="41"/>
      <c r="J91" s="41"/>
      <c r="K91" s="41"/>
      <c r="L91" s="42"/>
      <c r="M91" s="40"/>
      <c r="N91" s="41"/>
      <c r="O91" s="42"/>
      <c r="P91" s="25"/>
      <c r="Q91" s="27"/>
      <c r="R91" s="25"/>
      <c r="S91" s="27"/>
      <c r="T91" s="40">
        <v>0.3</v>
      </c>
      <c r="U91" s="41"/>
      <c r="V91" s="41"/>
      <c r="W91" s="41"/>
      <c r="X91" s="41"/>
      <c r="Y91" s="41"/>
      <c r="Z91" s="41"/>
      <c r="AA91" s="41"/>
      <c r="AB91" s="41"/>
      <c r="AC91" s="42"/>
      <c r="AD91" s="40"/>
      <c r="AE91" s="41"/>
      <c r="AF91" s="41"/>
      <c r="AG91" s="41"/>
      <c r="AH91" s="42"/>
      <c r="AI91" s="39">
        <f t="shared" si="1"/>
        <v>0.3</v>
      </c>
    </row>
    <row r="92" s="2" customFormat="1" ht="97" customHeight="1" spans="1:35">
      <c r="A92" s="23">
        <v>85</v>
      </c>
      <c r="B92" s="28" t="s">
        <v>218</v>
      </c>
      <c r="C92" s="40">
        <v>0.8</v>
      </c>
      <c r="D92" s="41"/>
      <c r="E92" s="41"/>
      <c r="F92" s="42"/>
      <c r="G92" s="40">
        <v>0.4</v>
      </c>
      <c r="H92" s="41"/>
      <c r="I92" s="41"/>
      <c r="J92" s="41"/>
      <c r="K92" s="41"/>
      <c r="L92" s="42"/>
      <c r="M92" s="40">
        <v>6.68</v>
      </c>
      <c r="N92" s="41"/>
      <c r="O92" s="42"/>
      <c r="P92" s="25"/>
      <c r="Q92" s="27"/>
      <c r="R92" s="25"/>
      <c r="S92" s="27"/>
      <c r="T92" s="51">
        <v>0.6</v>
      </c>
      <c r="U92" s="52"/>
      <c r="V92" s="52"/>
      <c r="W92" s="52"/>
      <c r="X92" s="52"/>
      <c r="Y92" s="52"/>
      <c r="Z92" s="52"/>
      <c r="AA92" s="52"/>
      <c r="AB92" s="52"/>
      <c r="AC92" s="53"/>
      <c r="AD92" s="40"/>
      <c r="AE92" s="41"/>
      <c r="AF92" s="41"/>
      <c r="AG92" s="41"/>
      <c r="AH92" s="42"/>
      <c r="AI92" s="39">
        <f t="shared" si="1"/>
        <v>8.48</v>
      </c>
    </row>
    <row r="93" s="2" customFormat="1" ht="97" customHeight="1" spans="1:35">
      <c r="A93" s="23">
        <v>86</v>
      </c>
      <c r="B93" s="28" t="s">
        <v>220</v>
      </c>
      <c r="C93" s="40"/>
      <c r="D93" s="41"/>
      <c r="E93" s="41"/>
      <c r="F93" s="42"/>
      <c r="G93" s="40"/>
      <c r="H93" s="41"/>
      <c r="I93" s="41"/>
      <c r="J93" s="41"/>
      <c r="K93" s="41"/>
      <c r="L93" s="42"/>
      <c r="M93" s="40"/>
      <c r="N93" s="41"/>
      <c r="O93" s="42"/>
      <c r="P93" s="25"/>
      <c r="Q93" s="27"/>
      <c r="R93" s="25"/>
      <c r="S93" s="27"/>
      <c r="T93" s="51">
        <v>0.6</v>
      </c>
      <c r="U93" s="52"/>
      <c r="V93" s="52"/>
      <c r="W93" s="52"/>
      <c r="X93" s="52"/>
      <c r="Y93" s="52"/>
      <c r="Z93" s="52"/>
      <c r="AA93" s="52"/>
      <c r="AB93" s="52"/>
      <c r="AC93" s="53"/>
      <c r="AD93" s="40"/>
      <c r="AE93" s="41"/>
      <c r="AF93" s="41"/>
      <c r="AG93" s="41"/>
      <c r="AH93" s="42"/>
      <c r="AI93" s="39">
        <f t="shared" si="1"/>
        <v>0.6</v>
      </c>
    </row>
    <row r="94" s="2" customFormat="1" ht="97" customHeight="1" spans="1:35">
      <c r="A94" s="23">
        <v>87</v>
      </c>
      <c r="B94" s="28" t="s">
        <v>222</v>
      </c>
      <c r="C94" s="40"/>
      <c r="D94" s="41"/>
      <c r="E94" s="41"/>
      <c r="F94" s="42"/>
      <c r="G94" s="44">
        <v>0.8</v>
      </c>
      <c r="H94" s="41"/>
      <c r="I94" s="41"/>
      <c r="J94" s="41"/>
      <c r="K94" s="41"/>
      <c r="L94" s="42"/>
      <c r="M94" s="40">
        <v>1</v>
      </c>
      <c r="N94" s="41"/>
      <c r="O94" s="42"/>
      <c r="P94" s="25"/>
      <c r="Q94" s="27"/>
      <c r="R94" s="25"/>
      <c r="S94" s="27"/>
      <c r="T94" s="40">
        <v>0.94</v>
      </c>
      <c r="U94" s="41"/>
      <c r="V94" s="41"/>
      <c r="W94" s="41"/>
      <c r="X94" s="41"/>
      <c r="Y94" s="41"/>
      <c r="Z94" s="41"/>
      <c r="AA94" s="41"/>
      <c r="AB94" s="41"/>
      <c r="AC94" s="42"/>
      <c r="AD94" s="40"/>
      <c r="AE94" s="41"/>
      <c r="AF94" s="41"/>
      <c r="AG94" s="41"/>
      <c r="AH94" s="42"/>
      <c r="AI94" s="39">
        <f t="shared" si="1"/>
        <v>2.74</v>
      </c>
    </row>
    <row r="95" s="2" customFormat="1" ht="97" customHeight="1" spans="1:35">
      <c r="A95" s="23">
        <v>88</v>
      </c>
      <c r="B95" s="28" t="s">
        <v>224</v>
      </c>
      <c r="C95" s="44">
        <v>0.7</v>
      </c>
      <c r="D95" s="41"/>
      <c r="E95" s="41"/>
      <c r="F95" s="42"/>
      <c r="G95" s="40"/>
      <c r="H95" s="41"/>
      <c r="I95" s="41"/>
      <c r="J95" s="41"/>
      <c r="K95" s="41"/>
      <c r="L95" s="42"/>
      <c r="M95" s="40">
        <v>16.46</v>
      </c>
      <c r="N95" s="41"/>
      <c r="O95" s="42"/>
      <c r="P95" s="25"/>
      <c r="Q95" s="27"/>
      <c r="R95" s="25"/>
      <c r="S95" s="27"/>
      <c r="T95" s="25">
        <v>2.1</v>
      </c>
      <c r="U95" s="52"/>
      <c r="V95" s="52"/>
      <c r="W95" s="52"/>
      <c r="X95" s="52"/>
      <c r="Y95" s="52"/>
      <c r="Z95" s="52"/>
      <c r="AA95" s="52"/>
      <c r="AB95" s="52"/>
      <c r="AC95" s="53"/>
      <c r="AD95" s="40"/>
      <c r="AE95" s="41"/>
      <c r="AF95" s="41"/>
      <c r="AG95" s="41"/>
      <c r="AH95" s="42"/>
      <c r="AI95" s="39">
        <f t="shared" si="1"/>
        <v>19.26</v>
      </c>
    </row>
    <row r="96" s="2" customFormat="1" ht="97" customHeight="1" spans="1:35">
      <c r="A96" s="23">
        <v>89</v>
      </c>
      <c r="B96" s="28" t="s">
        <v>226</v>
      </c>
      <c r="C96" s="44">
        <v>0.5</v>
      </c>
      <c r="D96" s="41"/>
      <c r="E96" s="41"/>
      <c r="F96" s="42"/>
      <c r="G96" s="40">
        <v>0.1</v>
      </c>
      <c r="H96" s="41"/>
      <c r="I96" s="41"/>
      <c r="J96" s="41"/>
      <c r="K96" s="41"/>
      <c r="L96" s="42"/>
      <c r="M96" s="40"/>
      <c r="N96" s="41"/>
      <c r="O96" s="42"/>
      <c r="P96" s="25"/>
      <c r="Q96" s="27"/>
      <c r="R96" s="25"/>
      <c r="S96" s="27"/>
      <c r="T96" s="40">
        <v>1.5</v>
      </c>
      <c r="U96" s="41"/>
      <c r="V96" s="41"/>
      <c r="W96" s="41"/>
      <c r="X96" s="41"/>
      <c r="Y96" s="41"/>
      <c r="Z96" s="41"/>
      <c r="AA96" s="41"/>
      <c r="AB96" s="41"/>
      <c r="AC96" s="42"/>
      <c r="AD96" s="40"/>
      <c r="AE96" s="41"/>
      <c r="AF96" s="41"/>
      <c r="AG96" s="41"/>
      <c r="AH96" s="42"/>
      <c r="AI96" s="39">
        <f t="shared" si="1"/>
        <v>2.1</v>
      </c>
    </row>
    <row r="97" s="2" customFormat="1" ht="97" customHeight="1" spans="1:35">
      <c r="A97" s="23">
        <v>90</v>
      </c>
      <c r="B97" s="43" t="s">
        <v>228</v>
      </c>
      <c r="C97" s="40"/>
      <c r="D97" s="41"/>
      <c r="E97" s="41"/>
      <c r="F97" s="42"/>
      <c r="G97" s="40">
        <v>0.2</v>
      </c>
      <c r="H97" s="41"/>
      <c r="I97" s="41"/>
      <c r="J97" s="41"/>
      <c r="K97" s="41"/>
      <c r="L97" s="42"/>
      <c r="M97" s="40"/>
      <c r="N97" s="41"/>
      <c r="O97" s="42"/>
      <c r="P97" s="25"/>
      <c r="Q97" s="27"/>
      <c r="R97" s="25"/>
      <c r="S97" s="27"/>
      <c r="T97" s="40"/>
      <c r="U97" s="41"/>
      <c r="V97" s="41"/>
      <c r="W97" s="41"/>
      <c r="X97" s="41"/>
      <c r="Y97" s="41"/>
      <c r="Z97" s="41"/>
      <c r="AA97" s="41"/>
      <c r="AB97" s="41"/>
      <c r="AC97" s="42"/>
      <c r="AD97" s="40"/>
      <c r="AE97" s="41"/>
      <c r="AF97" s="41"/>
      <c r="AG97" s="41"/>
      <c r="AH97" s="42"/>
      <c r="AI97" s="39">
        <f t="shared" si="1"/>
        <v>0.2</v>
      </c>
    </row>
    <row r="98" s="2" customFormat="1" ht="97" customHeight="1" spans="1:35">
      <c r="A98" s="23">
        <v>91</v>
      </c>
      <c r="B98" s="43" t="s">
        <v>230</v>
      </c>
      <c r="C98" s="40"/>
      <c r="D98" s="41"/>
      <c r="E98" s="41"/>
      <c r="F98" s="42"/>
      <c r="G98" s="40"/>
      <c r="H98" s="41"/>
      <c r="I98" s="41"/>
      <c r="J98" s="41"/>
      <c r="K98" s="41"/>
      <c r="L98" s="42"/>
      <c r="M98" s="40">
        <v>1</v>
      </c>
      <c r="N98" s="41"/>
      <c r="O98" s="42"/>
      <c r="P98" s="40">
        <v>1</v>
      </c>
      <c r="Q98" s="42"/>
      <c r="R98" s="25"/>
      <c r="S98" s="27"/>
      <c r="T98" s="44">
        <v>0.94</v>
      </c>
      <c r="U98" s="41"/>
      <c r="V98" s="41"/>
      <c r="W98" s="41"/>
      <c r="X98" s="41"/>
      <c r="Y98" s="41"/>
      <c r="Z98" s="41"/>
      <c r="AA98" s="41"/>
      <c r="AB98" s="41"/>
      <c r="AC98" s="42"/>
      <c r="AD98" s="40"/>
      <c r="AE98" s="41"/>
      <c r="AF98" s="41"/>
      <c r="AG98" s="41"/>
      <c r="AH98" s="42"/>
      <c r="AI98" s="39">
        <f t="shared" si="1"/>
        <v>2.94</v>
      </c>
    </row>
    <row r="99" s="2" customFormat="1" ht="97" customHeight="1" spans="1:35">
      <c r="A99" s="23">
        <v>92</v>
      </c>
      <c r="B99" s="43" t="s">
        <v>232</v>
      </c>
      <c r="C99" s="40"/>
      <c r="D99" s="41"/>
      <c r="E99" s="41"/>
      <c r="F99" s="42"/>
      <c r="G99" s="40"/>
      <c r="H99" s="41"/>
      <c r="I99" s="41"/>
      <c r="J99" s="41"/>
      <c r="K99" s="41"/>
      <c r="L99" s="42"/>
      <c r="M99" s="40"/>
      <c r="N99" s="41"/>
      <c r="O99" s="42"/>
      <c r="P99" s="40"/>
      <c r="Q99" s="42"/>
      <c r="R99" s="25"/>
      <c r="S99" s="27"/>
      <c r="T99" s="51">
        <v>0.3</v>
      </c>
      <c r="U99" s="52"/>
      <c r="V99" s="52"/>
      <c r="W99" s="52"/>
      <c r="X99" s="52"/>
      <c r="Y99" s="52"/>
      <c r="Z99" s="52"/>
      <c r="AA99" s="52"/>
      <c r="AB99" s="52"/>
      <c r="AC99" s="53"/>
      <c r="AD99" s="40"/>
      <c r="AE99" s="41"/>
      <c r="AF99" s="41"/>
      <c r="AG99" s="41"/>
      <c r="AH99" s="42"/>
      <c r="AI99" s="39">
        <f t="shared" si="1"/>
        <v>0.3</v>
      </c>
    </row>
    <row r="100" s="2" customFormat="1" ht="97" customHeight="1" spans="1:35">
      <c r="A100" s="23">
        <v>93</v>
      </c>
      <c r="B100" s="43" t="s">
        <v>234</v>
      </c>
      <c r="C100" s="40">
        <v>0.2</v>
      </c>
      <c r="D100" s="41"/>
      <c r="E100" s="41"/>
      <c r="F100" s="42"/>
      <c r="G100" s="40"/>
      <c r="H100" s="41"/>
      <c r="I100" s="41"/>
      <c r="J100" s="41"/>
      <c r="K100" s="41"/>
      <c r="L100" s="42"/>
      <c r="M100" s="40">
        <v>1</v>
      </c>
      <c r="N100" s="41"/>
      <c r="O100" s="42"/>
      <c r="P100" s="40"/>
      <c r="Q100" s="42"/>
      <c r="R100" s="25"/>
      <c r="S100" s="27"/>
      <c r="T100" s="40"/>
      <c r="U100" s="41"/>
      <c r="V100" s="41"/>
      <c r="W100" s="41"/>
      <c r="X100" s="41"/>
      <c r="Y100" s="41"/>
      <c r="Z100" s="41"/>
      <c r="AA100" s="41"/>
      <c r="AB100" s="41"/>
      <c r="AC100" s="42"/>
      <c r="AD100" s="40"/>
      <c r="AE100" s="41"/>
      <c r="AF100" s="41"/>
      <c r="AG100" s="41"/>
      <c r="AH100" s="42"/>
      <c r="AI100" s="39">
        <f t="shared" si="1"/>
        <v>1.2</v>
      </c>
    </row>
    <row r="101" s="2" customFormat="1" ht="97" customHeight="1" spans="1:35">
      <c r="A101" s="23">
        <v>94</v>
      </c>
      <c r="B101" s="43" t="s">
        <v>236</v>
      </c>
      <c r="C101" s="40"/>
      <c r="D101" s="41"/>
      <c r="E101" s="41"/>
      <c r="F101" s="42"/>
      <c r="G101" s="40"/>
      <c r="H101" s="41"/>
      <c r="I101" s="41"/>
      <c r="J101" s="41"/>
      <c r="K101" s="41"/>
      <c r="L101" s="42"/>
      <c r="M101" s="40"/>
      <c r="N101" s="41"/>
      <c r="O101" s="42"/>
      <c r="P101" s="40"/>
      <c r="Q101" s="42"/>
      <c r="R101" s="40">
        <v>0.1</v>
      </c>
      <c r="S101" s="42"/>
      <c r="T101" s="40"/>
      <c r="U101" s="41"/>
      <c r="V101" s="41"/>
      <c r="W101" s="41"/>
      <c r="X101" s="41"/>
      <c r="Y101" s="41"/>
      <c r="Z101" s="41"/>
      <c r="AA101" s="41"/>
      <c r="AB101" s="41"/>
      <c r="AC101" s="42"/>
      <c r="AD101" s="40"/>
      <c r="AE101" s="41"/>
      <c r="AF101" s="41"/>
      <c r="AG101" s="41"/>
      <c r="AH101" s="42"/>
      <c r="AI101" s="39">
        <f t="shared" si="1"/>
        <v>0.1</v>
      </c>
    </row>
    <row r="102" s="2" customFormat="1" ht="97" customHeight="1" spans="1:35">
      <c r="A102" s="23">
        <v>95</v>
      </c>
      <c r="B102" s="43" t="s">
        <v>237</v>
      </c>
      <c r="C102" s="40"/>
      <c r="D102" s="41"/>
      <c r="E102" s="41"/>
      <c r="F102" s="42"/>
      <c r="G102" s="40">
        <v>0.1</v>
      </c>
      <c r="H102" s="41"/>
      <c r="I102" s="41"/>
      <c r="J102" s="41"/>
      <c r="K102" s="41"/>
      <c r="L102" s="42"/>
      <c r="M102" s="40"/>
      <c r="N102" s="41"/>
      <c r="O102" s="42"/>
      <c r="P102" s="40"/>
      <c r="Q102" s="42"/>
      <c r="R102" s="40">
        <v>0.35</v>
      </c>
      <c r="S102" s="42"/>
      <c r="T102" s="40">
        <v>0.34</v>
      </c>
      <c r="U102" s="41"/>
      <c r="V102" s="41"/>
      <c r="W102" s="41"/>
      <c r="X102" s="41"/>
      <c r="Y102" s="41"/>
      <c r="Z102" s="41"/>
      <c r="AA102" s="41"/>
      <c r="AB102" s="41"/>
      <c r="AC102" s="42"/>
      <c r="AD102" s="40"/>
      <c r="AE102" s="41"/>
      <c r="AF102" s="41"/>
      <c r="AG102" s="41"/>
      <c r="AH102" s="42"/>
      <c r="AI102" s="39">
        <f t="shared" si="1"/>
        <v>0.79</v>
      </c>
    </row>
    <row r="103" s="2" customFormat="1" ht="97" customHeight="1" spans="1:35">
      <c r="A103" s="23">
        <v>96</v>
      </c>
      <c r="B103" s="43" t="s">
        <v>239</v>
      </c>
      <c r="C103" s="40"/>
      <c r="D103" s="41"/>
      <c r="E103" s="41"/>
      <c r="F103" s="42"/>
      <c r="G103" s="40"/>
      <c r="H103" s="41"/>
      <c r="I103" s="41"/>
      <c r="J103" s="41"/>
      <c r="K103" s="41"/>
      <c r="L103" s="42"/>
      <c r="M103" s="40"/>
      <c r="N103" s="41"/>
      <c r="O103" s="42"/>
      <c r="P103" s="40"/>
      <c r="Q103" s="42"/>
      <c r="R103" s="40"/>
      <c r="S103" s="42"/>
      <c r="T103" s="40">
        <v>0.5</v>
      </c>
      <c r="U103" s="41"/>
      <c r="V103" s="41"/>
      <c r="W103" s="41"/>
      <c r="X103" s="41"/>
      <c r="Y103" s="41"/>
      <c r="Z103" s="41"/>
      <c r="AA103" s="41"/>
      <c r="AB103" s="41"/>
      <c r="AC103" s="42"/>
      <c r="AD103" s="40"/>
      <c r="AE103" s="41"/>
      <c r="AF103" s="41"/>
      <c r="AG103" s="41"/>
      <c r="AH103" s="42"/>
      <c r="AI103" s="39">
        <f t="shared" si="1"/>
        <v>0.5</v>
      </c>
    </row>
    <row r="104" s="2" customFormat="1" ht="97" customHeight="1" spans="1:35">
      <c r="A104" s="23">
        <v>97</v>
      </c>
      <c r="B104" s="28" t="s">
        <v>241</v>
      </c>
      <c r="C104" s="40"/>
      <c r="D104" s="41"/>
      <c r="E104" s="41"/>
      <c r="F104" s="42"/>
      <c r="G104" s="40"/>
      <c r="H104" s="41"/>
      <c r="I104" s="41"/>
      <c r="J104" s="41"/>
      <c r="K104" s="41"/>
      <c r="L104" s="42"/>
      <c r="M104" s="40">
        <v>0.68</v>
      </c>
      <c r="N104" s="41"/>
      <c r="O104" s="42"/>
      <c r="P104" s="40"/>
      <c r="Q104" s="42"/>
      <c r="R104" s="40"/>
      <c r="S104" s="42"/>
      <c r="T104" s="40"/>
      <c r="U104" s="41"/>
      <c r="V104" s="41"/>
      <c r="W104" s="41"/>
      <c r="X104" s="41"/>
      <c r="Y104" s="41"/>
      <c r="Z104" s="41"/>
      <c r="AA104" s="41"/>
      <c r="AB104" s="41"/>
      <c r="AC104" s="42"/>
      <c r="AD104" s="40"/>
      <c r="AE104" s="41"/>
      <c r="AF104" s="41"/>
      <c r="AG104" s="41"/>
      <c r="AH104" s="42"/>
      <c r="AI104" s="39">
        <f t="shared" si="1"/>
        <v>0.68</v>
      </c>
    </row>
    <row r="105" s="2" customFormat="1" ht="97" customHeight="1" spans="1:35">
      <c r="A105" s="23">
        <v>98</v>
      </c>
      <c r="B105" s="28" t="s">
        <v>242</v>
      </c>
      <c r="C105" s="40"/>
      <c r="D105" s="41"/>
      <c r="E105" s="41"/>
      <c r="F105" s="42"/>
      <c r="G105" s="40"/>
      <c r="H105" s="41"/>
      <c r="I105" s="41"/>
      <c r="J105" s="41"/>
      <c r="K105" s="41"/>
      <c r="L105" s="42"/>
      <c r="M105" s="40">
        <v>3.55</v>
      </c>
      <c r="N105" s="41"/>
      <c r="O105" s="42"/>
      <c r="P105" s="40"/>
      <c r="Q105" s="42"/>
      <c r="R105" s="40"/>
      <c r="S105" s="42"/>
      <c r="T105" s="40"/>
      <c r="U105" s="41"/>
      <c r="V105" s="41"/>
      <c r="W105" s="41"/>
      <c r="X105" s="41"/>
      <c r="Y105" s="41"/>
      <c r="Z105" s="41"/>
      <c r="AA105" s="41"/>
      <c r="AB105" s="41"/>
      <c r="AC105" s="42"/>
      <c r="AD105" s="40"/>
      <c r="AE105" s="41"/>
      <c r="AF105" s="41"/>
      <c r="AG105" s="41"/>
      <c r="AH105" s="42"/>
      <c r="AI105" s="39">
        <f t="shared" si="1"/>
        <v>3.55</v>
      </c>
    </row>
    <row r="106" s="2" customFormat="1" ht="97" customHeight="1" spans="1:35">
      <c r="A106" s="23">
        <v>99</v>
      </c>
      <c r="B106" s="28" t="s">
        <v>243</v>
      </c>
      <c r="C106" s="40"/>
      <c r="D106" s="41"/>
      <c r="E106" s="41"/>
      <c r="F106" s="42"/>
      <c r="G106" s="40"/>
      <c r="H106" s="41"/>
      <c r="I106" s="41"/>
      <c r="J106" s="41"/>
      <c r="K106" s="41"/>
      <c r="L106" s="42"/>
      <c r="M106" s="40">
        <v>1.13</v>
      </c>
      <c r="N106" s="41"/>
      <c r="O106" s="42"/>
      <c r="P106" s="40"/>
      <c r="Q106" s="42"/>
      <c r="R106" s="40"/>
      <c r="S106" s="42"/>
      <c r="T106" s="40"/>
      <c r="U106" s="41"/>
      <c r="V106" s="41"/>
      <c r="W106" s="41"/>
      <c r="X106" s="41"/>
      <c r="Y106" s="41"/>
      <c r="Z106" s="41"/>
      <c r="AA106" s="41"/>
      <c r="AB106" s="41"/>
      <c r="AC106" s="42"/>
      <c r="AD106" s="40"/>
      <c r="AE106" s="41"/>
      <c r="AF106" s="41"/>
      <c r="AG106" s="41"/>
      <c r="AH106" s="42"/>
      <c r="AI106" s="39">
        <f t="shared" si="1"/>
        <v>1.13</v>
      </c>
    </row>
    <row r="107" s="2" customFormat="1" ht="97" customHeight="1" spans="1:35">
      <c r="A107" s="23">
        <v>100</v>
      </c>
      <c r="B107" s="28" t="s">
        <v>244</v>
      </c>
      <c r="C107" s="40"/>
      <c r="D107" s="41"/>
      <c r="E107" s="41"/>
      <c r="F107" s="42"/>
      <c r="G107" s="40"/>
      <c r="H107" s="41"/>
      <c r="I107" s="41"/>
      <c r="J107" s="41"/>
      <c r="K107" s="41"/>
      <c r="L107" s="42"/>
      <c r="M107" s="40">
        <v>7.42</v>
      </c>
      <c r="N107" s="41"/>
      <c r="O107" s="42"/>
      <c r="P107" s="40"/>
      <c r="Q107" s="42"/>
      <c r="R107" s="40"/>
      <c r="S107" s="42"/>
      <c r="T107" s="40"/>
      <c r="U107" s="41"/>
      <c r="V107" s="41"/>
      <c r="W107" s="41"/>
      <c r="X107" s="41"/>
      <c r="Y107" s="41"/>
      <c r="Z107" s="41"/>
      <c r="AA107" s="41"/>
      <c r="AB107" s="41"/>
      <c r="AC107" s="42"/>
      <c r="AD107" s="40"/>
      <c r="AE107" s="41"/>
      <c r="AF107" s="41"/>
      <c r="AG107" s="41"/>
      <c r="AH107" s="42"/>
      <c r="AI107" s="39">
        <f t="shared" si="1"/>
        <v>7.42</v>
      </c>
    </row>
    <row r="108" s="2" customFormat="1" ht="97" customHeight="1" spans="1:35">
      <c r="A108" s="23">
        <v>101</v>
      </c>
      <c r="B108" s="28" t="s">
        <v>245</v>
      </c>
      <c r="C108" s="40"/>
      <c r="D108" s="41"/>
      <c r="E108" s="41"/>
      <c r="F108" s="42"/>
      <c r="G108" s="40"/>
      <c r="H108" s="41"/>
      <c r="I108" s="41"/>
      <c r="J108" s="41"/>
      <c r="K108" s="41"/>
      <c r="L108" s="42"/>
      <c r="M108" s="40">
        <v>1.13</v>
      </c>
      <c r="N108" s="41"/>
      <c r="O108" s="42"/>
      <c r="P108" s="40"/>
      <c r="Q108" s="42"/>
      <c r="R108" s="40"/>
      <c r="S108" s="42"/>
      <c r="T108" s="40"/>
      <c r="U108" s="41"/>
      <c r="V108" s="41"/>
      <c r="W108" s="41"/>
      <c r="X108" s="41"/>
      <c r="Y108" s="41"/>
      <c r="Z108" s="41"/>
      <c r="AA108" s="41"/>
      <c r="AB108" s="41"/>
      <c r="AC108" s="42"/>
      <c r="AD108" s="40"/>
      <c r="AE108" s="41"/>
      <c r="AF108" s="41"/>
      <c r="AG108" s="41"/>
      <c r="AH108" s="42"/>
      <c r="AI108" s="39">
        <f t="shared" si="1"/>
        <v>1.13</v>
      </c>
    </row>
    <row r="109" s="2" customFormat="1" ht="97" customHeight="1" spans="1:35">
      <c r="A109" s="23">
        <v>102</v>
      </c>
      <c r="B109" s="28" t="s">
        <v>246</v>
      </c>
      <c r="C109" s="40"/>
      <c r="D109" s="41"/>
      <c r="E109" s="41"/>
      <c r="F109" s="42"/>
      <c r="G109" s="40"/>
      <c r="H109" s="41"/>
      <c r="I109" s="41"/>
      <c r="J109" s="41"/>
      <c r="K109" s="41"/>
      <c r="L109" s="42"/>
      <c r="M109" s="40">
        <v>1.13</v>
      </c>
      <c r="N109" s="41"/>
      <c r="O109" s="42"/>
      <c r="P109" s="40"/>
      <c r="Q109" s="42"/>
      <c r="R109" s="40"/>
      <c r="S109" s="42"/>
      <c r="T109" s="40"/>
      <c r="U109" s="41"/>
      <c r="V109" s="41"/>
      <c r="W109" s="41"/>
      <c r="X109" s="41"/>
      <c r="Y109" s="41"/>
      <c r="Z109" s="41"/>
      <c r="AA109" s="41"/>
      <c r="AB109" s="41"/>
      <c r="AC109" s="42"/>
      <c r="AD109" s="40"/>
      <c r="AE109" s="41"/>
      <c r="AF109" s="41"/>
      <c r="AG109" s="41"/>
      <c r="AH109" s="42"/>
      <c r="AI109" s="39">
        <f t="shared" si="1"/>
        <v>1.13</v>
      </c>
    </row>
    <row r="110" s="2" customFormat="1" ht="97" customHeight="1" spans="1:38">
      <c r="A110" s="23">
        <v>103</v>
      </c>
      <c r="B110" s="28" t="s">
        <v>247</v>
      </c>
      <c r="C110" s="40"/>
      <c r="D110" s="41"/>
      <c r="E110" s="41"/>
      <c r="F110" s="42"/>
      <c r="G110" s="40"/>
      <c r="H110" s="41"/>
      <c r="I110" s="41"/>
      <c r="J110" s="41"/>
      <c r="K110" s="41"/>
      <c r="L110" s="42"/>
      <c r="M110" s="40">
        <v>2.98</v>
      </c>
      <c r="N110" s="41"/>
      <c r="O110" s="42"/>
      <c r="P110" s="40"/>
      <c r="Q110" s="42"/>
      <c r="R110" s="40"/>
      <c r="S110" s="42"/>
      <c r="T110" s="40"/>
      <c r="U110" s="41"/>
      <c r="V110" s="41"/>
      <c r="W110" s="41"/>
      <c r="X110" s="41"/>
      <c r="Y110" s="41"/>
      <c r="Z110" s="41"/>
      <c r="AA110" s="41"/>
      <c r="AB110" s="41"/>
      <c r="AC110" s="42"/>
      <c r="AD110" s="40"/>
      <c r="AE110" s="41"/>
      <c r="AF110" s="41"/>
      <c r="AG110" s="41"/>
      <c r="AH110" s="42"/>
      <c r="AI110" s="54">
        <f t="shared" si="1"/>
        <v>2.98</v>
      </c>
      <c r="AJ110" s="55"/>
      <c r="AK110" s="56"/>
      <c r="AL110" s="56"/>
    </row>
    <row r="111" s="3" customFormat="1" ht="97" customHeight="1" spans="1:35">
      <c r="A111" s="23">
        <v>104</v>
      </c>
      <c r="B111" s="28" t="s">
        <v>248</v>
      </c>
      <c r="C111" s="40"/>
      <c r="D111" s="41"/>
      <c r="E111" s="41"/>
      <c r="F111" s="42"/>
      <c r="G111" s="47"/>
      <c r="H111" s="48"/>
      <c r="I111" s="48"/>
      <c r="J111" s="48"/>
      <c r="K111" s="48"/>
      <c r="L111" s="48"/>
      <c r="M111" s="40">
        <v>2</v>
      </c>
      <c r="N111" s="41"/>
      <c r="O111" s="42"/>
      <c r="P111" s="40"/>
      <c r="Q111" s="42"/>
      <c r="R111" s="40"/>
      <c r="S111" s="42"/>
      <c r="T111" s="40"/>
      <c r="U111" s="41"/>
      <c r="V111" s="41"/>
      <c r="W111" s="41"/>
      <c r="X111" s="41"/>
      <c r="Y111" s="41"/>
      <c r="Z111" s="41"/>
      <c r="AA111" s="41"/>
      <c r="AB111" s="41"/>
      <c r="AC111" s="42"/>
      <c r="AD111" s="40"/>
      <c r="AE111" s="41"/>
      <c r="AF111" s="41"/>
      <c r="AG111" s="41"/>
      <c r="AH111" s="42"/>
      <c r="AI111" s="54">
        <f t="shared" si="1"/>
        <v>2</v>
      </c>
    </row>
    <row r="112" s="3" customFormat="1" ht="97" customHeight="1" spans="1:35">
      <c r="A112" s="49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7"/>
      <c r="AI112" s="58">
        <v>293.98</v>
      </c>
    </row>
  </sheetData>
  <sheetProtection formatCells="0" insertHyperlinks="0" autoFilter="0"/>
  <mergeCells count="742">
    <mergeCell ref="A1:AI1"/>
    <mergeCell ref="A2:AI2"/>
    <mergeCell ref="A3:AI3"/>
    <mergeCell ref="C4:AH4"/>
    <mergeCell ref="C8:F8"/>
    <mergeCell ref="G8:L8"/>
    <mergeCell ref="M8:O8"/>
    <mergeCell ref="P8:Q8"/>
    <mergeCell ref="R8:S8"/>
    <mergeCell ref="T8:AC8"/>
    <mergeCell ref="AD8:AH8"/>
    <mergeCell ref="C9:F9"/>
    <mergeCell ref="G9:L9"/>
    <mergeCell ref="M9:O9"/>
    <mergeCell ref="P9:Q9"/>
    <mergeCell ref="R9:S9"/>
    <mergeCell ref="T9:AC9"/>
    <mergeCell ref="AD9:AH9"/>
    <mergeCell ref="C10:F10"/>
    <mergeCell ref="G10:L10"/>
    <mergeCell ref="M10:O10"/>
    <mergeCell ref="P10:Q10"/>
    <mergeCell ref="R10:S10"/>
    <mergeCell ref="T10:AC10"/>
    <mergeCell ref="AD10:AH10"/>
    <mergeCell ref="C11:F11"/>
    <mergeCell ref="G11:L11"/>
    <mergeCell ref="M11:O11"/>
    <mergeCell ref="P11:Q11"/>
    <mergeCell ref="R11:S11"/>
    <mergeCell ref="T11:AC11"/>
    <mergeCell ref="AD11:AH11"/>
    <mergeCell ref="C12:F12"/>
    <mergeCell ref="G12:L12"/>
    <mergeCell ref="M12:O12"/>
    <mergeCell ref="P12:Q12"/>
    <mergeCell ref="R12:S12"/>
    <mergeCell ref="T12:AC12"/>
    <mergeCell ref="AD12:AH12"/>
    <mergeCell ref="C13:F13"/>
    <mergeCell ref="G13:L13"/>
    <mergeCell ref="M13:O13"/>
    <mergeCell ref="P13:Q13"/>
    <mergeCell ref="R13:S13"/>
    <mergeCell ref="T13:AC13"/>
    <mergeCell ref="AD13:AH13"/>
    <mergeCell ref="C14:F14"/>
    <mergeCell ref="G14:L14"/>
    <mergeCell ref="M14:O14"/>
    <mergeCell ref="P14:Q14"/>
    <mergeCell ref="R14:S14"/>
    <mergeCell ref="T14:AC14"/>
    <mergeCell ref="AD14:AH14"/>
    <mergeCell ref="C15:F15"/>
    <mergeCell ref="G15:L15"/>
    <mergeCell ref="M15:O15"/>
    <mergeCell ref="P15:Q15"/>
    <mergeCell ref="R15:S15"/>
    <mergeCell ref="T15:AC15"/>
    <mergeCell ref="AD15:AH15"/>
    <mergeCell ref="C16:F16"/>
    <mergeCell ref="G16:L16"/>
    <mergeCell ref="M16:O16"/>
    <mergeCell ref="P16:Q16"/>
    <mergeCell ref="R16:S16"/>
    <mergeCell ref="T16:AC16"/>
    <mergeCell ref="AD16:AH16"/>
    <mergeCell ref="C17:F17"/>
    <mergeCell ref="G17:L17"/>
    <mergeCell ref="M17:O17"/>
    <mergeCell ref="P17:Q17"/>
    <mergeCell ref="R17:S17"/>
    <mergeCell ref="T17:AC17"/>
    <mergeCell ref="AD17:AH17"/>
    <mergeCell ref="C18:F18"/>
    <mergeCell ref="G18:L18"/>
    <mergeCell ref="M18:O18"/>
    <mergeCell ref="P18:Q18"/>
    <mergeCell ref="R18:S18"/>
    <mergeCell ref="T18:AC18"/>
    <mergeCell ref="AD18:AH18"/>
    <mergeCell ref="C19:F19"/>
    <mergeCell ref="G19:L19"/>
    <mergeCell ref="M19:O19"/>
    <mergeCell ref="P19:Q19"/>
    <mergeCell ref="R19:S19"/>
    <mergeCell ref="T19:AC19"/>
    <mergeCell ref="AD19:AH19"/>
    <mergeCell ref="C20:F20"/>
    <mergeCell ref="G20:L20"/>
    <mergeCell ref="M20:O20"/>
    <mergeCell ref="P20:Q20"/>
    <mergeCell ref="R20:S20"/>
    <mergeCell ref="T20:AC20"/>
    <mergeCell ref="AD20:AH20"/>
    <mergeCell ref="C21:F21"/>
    <mergeCell ref="G21:L21"/>
    <mergeCell ref="M21:O21"/>
    <mergeCell ref="P21:Q21"/>
    <mergeCell ref="R21:S21"/>
    <mergeCell ref="T21:AC21"/>
    <mergeCell ref="AD21:AH21"/>
    <mergeCell ref="C22:F22"/>
    <mergeCell ref="G22:L22"/>
    <mergeCell ref="M22:O22"/>
    <mergeCell ref="P22:Q22"/>
    <mergeCell ref="R22:S22"/>
    <mergeCell ref="T22:AC22"/>
    <mergeCell ref="AD22:AH22"/>
    <mergeCell ref="C23:F23"/>
    <mergeCell ref="G23:L23"/>
    <mergeCell ref="M23:O23"/>
    <mergeCell ref="P23:Q23"/>
    <mergeCell ref="R23:S23"/>
    <mergeCell ref="T23:AC23"/>
    <mergeCell ref="AD23:AH23"/>
    <mergeCell ref="C24:F24"/>
    <mergeCell ref="G24:L24"/>
    <mergeCell ref="M24:O24"/>
    <mergeCell ref="P24:Q24"/>
    <mergeCell ref="R24:S24"/>
    <mergeCell ref="T24:AC24"/>
    <mergeCell ref="AD24:AH24"/>
    <mergeCell ref="C25:F25"/>
    <mergeCell ref="G25:L25"/>
    <mergeCell ref="M25:O25"/>
    <mergeCell ref="P25:Q25"/>
    <mergeCell ref="R25:S25"/>
    <mergeCell ref="T25:AC25"/>
    <mergeCell ref="AD25:AH25"/>
    <mergeCell ref="C26:F26"/>
    <mergeCell ref="G26:L26"/>
    <mergeCell ref="M26:O26"/>
    <mergeCell ref="P26:Q26"/>
    <mergeCell ref="R26:S26"/>
    <mergeCell ref="T26:AC26"/>
    <mergeCell ref="AD26:AH26"/>
    <mergeCell ref="C27:F27"/>
    <mergeCell ref="G27:L27"/>
    <mergeCell ref="M27:O27"/>
    <mergeCell ref="P27:Q27"/>
    <mergeCell ref="R27:S27"/>
    <mergeCell ref="T27:AC27"/>
    <mergeCell ref="AD27:AH27"/>
    <mergeCell ref="C28:F28"/>
    <mergeCell ref="G28:L28"/>
    <mergeCell ref="M28:O28"/>
    <mergeCell ref="P28:Q28"/>
    <mergeCell ref="R28:S28"/>
    <mergeCell ref="T28:AC28"/>
    <mergeCell ref="AD28:AH28"/>
    <mergeCell ref="C29:F29"/>
    <mergeCell ref="G29:L29"/>
    <mergeCell ref="M29:O29"/>
    <mergeCell ref="P29:Q29"/>
    <mergeCell ref="R29:S29"/>
    <mergeCell ref="T29:AC29"/>
    <mergeCell ref="AD29:AH29"/>
    <mergeCell ref="C30:F30"/>
    <mergeCell ref="G30:L30"/>
    <mergeCell ref="M30:O30"/>
    <mergeCell ref="P30:Q30"/>
    <mergeCell ref="R30:S30"/>
    <mergeCell ref="T30:AC30"/>
    <mergeCell ref="AD30:AH30"/>
    <mergeCell ref="C31:F31"/>
    <mergeCell ref="G31:L31"/>
    <mergeCell ref="M31:O31"/>
    <mergeCell ref="P31:Q31"/>
    <mergeCell ref="R31:S31"/>
    <mergeCell ref="T31:AC31"/>
    <mergeCell ref="AD31:AH31"/>
    <mergeCell ref="C32:F32"/>
    <mergeCell ref="G32:L32"/>
    <mergeCell ref="M32:O32"/>
    <mergeCell ref="P32:Q32"/>
    <mergeCell ref="R32:S32"/>
    <mergeCell ref="T32:AC32"/>
    <mergeCell ref="AD32:AH32"/>
    <mergeCell ref="C33:F33"/>
    <mergeCell ref="G33:L33"/>
    <mergeCell ref="M33:O33"/>
    <mergeCell ref="P33:Q33"/>
    <mergeCell ref="R33:S33"/>
    <mergeCell ref="T33:AC33"/>
    <mergeCell ref="AD33:AH33"/>
    <mergeCell ref="C34:F34"/>
    <mergeCell ref="G34:L34"/>
    <mergeCell ref="M34:O34"/>
    <mergeCell ref="P34:Q34"/>
    <mergeCell ref="R34:S34"/>
    <mergeCell ref="T34:AC34"/>
    <mergeCell ref="AD34:AH34"/>
    <mergeCell ref="C35:F35"/>
    <mergeCell ref="G35:L35"/>
    <mergeCell ref="M35:O35"/>
    <mergeCell ref="P35:Q35"/>
    <mergeCell ref="R35:S35"/>
    <mergeCell ref="T35:AC35"/>
    <mergeCell ref="AD35:AH35"/>
    <mergeCell ref="C36:F36"/>
    <mergeCell ref="G36:L36"/>
    <mergeCell ref="M36:O36"/>
    <mergeCell ref="P36:Q36"/>
    <mergeCell ref="R36:S36"/>
    <mergeCell ref="T36:AC36"/>
    <mergeCell ref="AD36:AH36"/>
    <mergeCell ref="C37:F37"/>
    <mergeCell ref="G37:L37"/>
    <mergeCell ref="M37:O37"/>
    <mergeCell ref="P37:Q37"/>
    <mergeCell ref="R37:S37"/>
    <mergeCell ref="T37:AC37"/>
    <mergeCell ref="AD37:AH37"/>
    <mergeCell ref="C38:F38"/>
    <mergeCell ref="G38:L38"/>
    <mergeCell ref="M38:O38"/>
    <mergeCell ref="P38:Q38"/>
    <mergeCell ref="R38:S38"/>
    <mergeCell ref="T38:AC38"/>
    <mergeCell ref="AD38:AH38"/>
    <mergeCell ref="C39:F39"/>
    <mergeCell ref="G39:L39"/>
    <mergeCell ref="M39:O39"/>
    <mergeCell ref="P39:Q39"/>
    <mergeCell ref="R39:S39"/>
    <mergeCell ref="T39:AC39"/>
    <mergeCell ref="AD39:AH39"/>
    <mergeCell ref="C40:F40"/>
    <mergeCell ref="G40:L40"/>
    <mergeCell ref="M40:O40"/>
    <mergeCell ref="P40:Q40"/>
    <mergeCell ref="R40:S40"/>
    <mergeCell ref="T40:AC40"/>
    <mergeCell ref="AD40:AH40"/>
    <mergeCell ref="C41:F41"/>
    <mergeCell ref="G41:L41"/>
    <mergeCell ref="M41:O41"/>
    <mergeCell ref="P41:Q41"/>
    <mergeCell ref="R41:S41"/>
    <mergeCell ref="T41:AC41"/>
    <mergeCell ref="AD41:AH41"/>
    <mergeCell ref="C42:F42"/>
    <mergeCell ref="G42:L42"/>
    <mergeCell ref="M42:O42"/>
    <mergeCell ref="P42:Q42"/>
    <mergeCell ref="R42:S42"/>
    <mergeCell ref="T42:AC42"/>
    <mergeCell ref="AD42:AH42"/>
    <mergeCell ref="C43:F43"/>
    <mergeCell ref="G43:L43"/>
    <mergeCell ref="M43:O43"/>
    <mergeCell ref="P43:Q43"/>
    <mergeCell ref="R43:S43"/>
    <mergeCell ref="T43:AC43"/>
    <mergeCell ref="AD43:AH43"/>
    <mergeCell ref="C44:F44"/>
    <mergeCell ref="G44:L44"/>
    <mergeCell ref="M44:O44"/>
    <mergeCell ref="P44:Q44"/>
    <mergeCell ref="R44:S44"/>
    <mergeCell ref="T44:AC44"/>
    <mergeCell ref="AD44:AH44"/>
    <mergeCell ref="C45:F45"/>
    <mergeCell ref="G45:L45"/>
    <mergeCell ref="M45:O45"/>
    <mergeCell ref="P45:Q45"/>
    <mergeCell ref="R45:S45"/>
    <mergeCell ref="T45:AC45"/>
    <mergeCell ref="AD45:AH45"/>
    <mergeCell ref="C46:F46"/>
    <mergeCell ref="G46:L46"/>
    <mergeCell ref="M46:O46"/>
    <mergeCell ref="P46:Q46"/>
    <mergeCell ref="R46:S46"/>
    <mergeCell ref="T46:AC46"/>
    <mergeCell ref="AD46:AH46"/>
    <mergeCell ref="C47:F47"/>
    <mergeCell ref="G47:L47"/>
    <mergeCell ref="M47:O47"/>
    <mergeCell ref="P47:Q47"/>
    <mergeCell ref="R47:S47"/>
    <mergeCell ref="T47:AC47"/>
    <mergeCell ref="AD47:AH47"/>
    <mergeCell ref="C48:F48"/>
    <mergeCell ref="G48:L48"/>
    <mergeCell ref="M48:O48"/>
    <mergeCell ref="P48:Q48"/>
    <mergeCell ref="R48:S48"/>
    <mergeCell ref="T48:AC48"/>
    <mergeCell ref="AD48:AH48"/>
    <mergeCell ref="C49:F49"/>
    <mergeCell ref="G49:L49"/>
    <mergeCell ref="M49:O49"/>
    <mergeCell ref="P49:Q49"/>
    <mergeCell ref="R49:S49"/>
    <mergeCell ref="T49:AC49"/>
    <mergeCell ref="AD49:AH49"/>
    <mergeCell ref="C50:F50"/>
    <mergeCell ref="G50:L50"/>
    <mergeCell ref="M50:O50"/>
    <mergeCell ref="P50:Q50"/>
    <mergeCell ref="R50:S50"/>
    <mergeCell ref="T50:AC50"/>
    <mergeCell ref="AD50:AH50"/>
    <mergeCell ref="C51:F51"/>
    <mergeCell ref="G51:L51"/>
    <mergeCell ref="M51:O51"/>
    <mergeCell ref="P51:Q51"/>
    <mergeCell ref="R51:S51"/>
    <mergeCell ref="T51:AC51"/>
    <mergeCell ref="AD51:AH51"/>
    <mergeCell ref="C52:F52"/>
    <mergeCell ref="G52:L52"/>
    <mergeCell ref="M52:O52"/>
    <mergeCell ref="P52:Q52"/>
    <mergeCell ref="R52:S52"/>
    <mergeCell ref="T52:AC52"/>
    <mergeCell ref="AD52:AH52"/>
    <mergeCell ref="C53:F53"/>
    <mergeCell ref="G53:L53"/>
    <mergeCell ref="M53:O53"/>
    <mergeCell ref="P53:Q53"/>
    <mergeCell ref="R53:S53"/>
    <mergeCell ref="T53:AC53"/>
    <mergeCell ref="AD53:AH53"/>
    <mergeCell ref="C54:F54"/>
    <mergeCell ref="G54:L54"/>
    <mergeCell ref="M54:O54"/>
    <mergeCell ref="P54:Q54"/>
    <mergeCell ref="R54:S54"/>
    <mergeCell ref="T54:AC54"/>
    <mergeCell ref="AD54:AH54"/>
    <mergeCell ref="C55:F55"/>
    <mergeCell ref="G55:L55"/>
    <mergeCell ref="M55:O55"/>
    <mergeCell ref="P55:Q55"/>
    <mergeCell ref="R55:S55"/>
    <mergeCell ref="T55:AC55"/>
    <mergeCell ref="AD55:AH55"/>
    <mergeCell ref="C56:F56"/>
    <mergeCell ref="G56:L56"/>
    <mergeCell ref="M56:O56"/>
    <mergeCell ref="P56:Q56"/>
    <mergeCell ref="R56:S56"/>
    <mergeCell ref="T56:AC56"/>
    <mergeCell ref="AD56:AH56"/>
    <mergeCell ref="C57:F57"/>
    <mergeCell ref="G57:L57"/>
    <mergeCell ref="M57:O57"/>
    <mergeCell ref="P57:Q57"/>
    <mergeCell ref="R57:S57"/>
    <mergeCell ref="T57:AC57"/>
    <mergeCell ref="AD57:AH57"/>
    <mergeCell ref="C58:F58"/>
    <mergeCell ref="G58:L58"/>
    <mergeCell ref="M58:O58"/>
    <mergeCell ref="P58:Q58"/>
    <mergeCell ref="R58:S58"/>
    <mergeCell ref="T58:AC58"/>
    <mergeCell ref="AD58:AH58"/>
    <mergeCell ref="C59:F59"/>
    <mergeCell ref="G59:L59"/>
    <mergeCell ref="M59:O59"/>
    <mergeCell ref="P59:Q59"/>
    <mergeCell ref="R59:S59"/>
    <mergeCell ref="T59:AC59"/>
    <mergeCell ref="AD59:AH59"/>
    <mergeCell ref="C60:F60"/>
    <mergeCell ref="G60:L60"/>
    <mergeCell ref="M60:O60"/>
    <mergeCell ref="P60:Q60"/>
    <mergeCell ref="R60:S60"/>
    <mergeCell ref="T60:AC60"/>
    <mergeCell ref="AD60:AH60"/>
    <mergeCell ref="C61:F61"/>
    <mergeCell ref="G61:L61"/>
    <mergeCell ref="M61:O61"/>
    <mergeCell ref="P61:Q61"/>
    <mergeCell ref="R61:S61"/>
    <mergeCell ref="T61:AC61"/>
    <mergeCell ref="AD61:AH61"/>
    <mergeCell ref="C62:F62"/>
    <mergeCell ref="G62:L62"/>
    <mergeCell ref="M62:O62"/>
    <mergeCell ref="P62:Q62"/>
    <mergeCell ref="R62:S62"/>
    <mergeCell ref="T62:AC62"/>
    <mergeCell ref="AD62:AH62"/>
    <mergeCell ref="C63:F63"/>
    <mergeCell ref="G63:L63"/>
    <mergeCell ref="M63:O63"/>
    <mergeCell ref="P63:Q63"/>
    <mergeCell ref="R63:S63"/>
    <mergeCell ref="T63:AC63"/>
    <mergeCell ref="AD63:AH63"/>
    <mergeCell ref="C64:F64"/>
    <mergeCell ref="G64:L64"/>
    <mergeCell ref="M64:O64"/>
    <mergeCell ref="P64:Q64"/>
    <mergeCell ref="R64:S64"/>
    <mergeCell ref="T64:AC64"/>
    <mergeCell ref="AD64:AH64"/>
    <mergeCell ref="C65:F65"/>
    <mergeCell ref="G65:L65"/>
    <mergeCell ref="M65:O65"/>
    <mergeCell ref="P65:Q65"/>
    <mergeCell ref="R65:S65"/>
    <mergeCell ref="T65:AC65"/>
    <mergeCell ref="AD65:AH65"/>
    <mergeCell ref="C66:F66"/>
    <mergeCell ref="G66:L66"/>
    <mergeCell ref="M66:O66"/>
    <mergeCell ref="P66:Q66"/>
    <mergeCell ref="R66:S66"/>
    <mergeCell ref="T66:AC66"/>
    <mergeCell ref="AD66:AH66"/>
    <mergeCell ref="C67:F67"/>
    <mergeCell ref="G67:L67"/>
    <mergeCell ref="M67:O67"/>
    <mergeCell ref="P67:Q67"/>
    <mergeCell ref="R67:S67"/>
    <mergeCell ref="T67:AC67"/>
    <mergeCell ref="AD67:AH67"/>
    <mergeCell ref="C68:F68"/>
    <mergeCell ref="G68:L68"/>
    <mergeCell ref="M68:O68"/>
    <mergeCell ref="P68:Q68"/>
    <mergeCell ref="R68:S68"/>
    <mergeCell ref="T68:AC68"/>
    <mergeCell ref="AD68:AH68"/>
    <mergeCell ref="C69:F69"/>
    <mergeCell ref="G69:L69"/>
    <mergeCell ref="M69:O69"/>
    <mergeCell ref="P69:Q69"/>
    <mergeCell ref="R69:S69"/>
    <mergeCell ref="T69:AC69"/>
    <mergeCell ref="AD69:AH69"/>
    <mergeCell ref="C70:F70"/>
    <mergeCell ref="G70:L70"/>
    <mergeCell ref="M70:O70"/>
    <mergeCell ref="P70:Q70"/>
    <mergeCell ref="R70:S70"/>
    <mergeCell ref="T70:AC70"/>
    <mergeCell ref="AD70:AH70"/>
    <mergeCell ref="C71:F71"/>
    <mergeCell ref="G71:L71"/>
    <mergeCell ref="M71:O71"/>
    <mergeCell ref="P71:Q71"/>
    <mergeCell ref="R71:S71"/>
    <mergeCell ref="T71:AC71"/>
    <mergeCell ref="AD71:AH71"/>
    <mergeCell ref="C72:F72"/>
    <mergeCell ref="G72:L72"/>
    <mergeCell ref="M72:O72"/>
    <mergeCell ref="P72:Q72"/>
    <mergeCell ref="R72:S72"/>
    <mergeCell ref="T72:AC72"/>
    <mergeCell ref="AD72:AH72"/>
    <mergeCell ref="C73:F73"/>
    <mergeCell ref="G73:L73"/>
    <mergeCell ref="M73:O73"/>
    <mergeCell ref="P73:Q73"/>
    <mergeCell ref="R73:S73"/>
    <mergeCell ref="T73:AC73"/>
    <mergeCell ref="AD73:AH73"/>
    <mergeCell ref="C74:F74"/>
    <mergeCell ref="G74:L74"/>
    <mergeCell ref="M74:O74"/>
    <mergeCell ref="P74:Q74"/>
    <mergeCell ref="R74:S74"/>
    <mergeCell ref="T74:AC74"/>
    <mergeCell ref="AD74:AH74"/>
    <mergeCell ref="C75:F75"/>
    <mergeCell ref="G75:L75"/>
    <mergeCell ref="M75:O75"/>
    <mergeCell ref="P75:Q75"/>
    <mergeCell ref="R75:S75"/>
    <mergeCell ref="T75:AC75"/>
    <mergeCell ref="AD75:AH75"/>
    <mergeCell ref="C76:F76"/>
    <mergeCell ref="G76:L76"/>
    <mergeCell ref="M76:O76"/>
    <mergeCell ref="P76:Q76"/>
    <mergeCell ref="R76:S76"/>
    <mergeCell ref="T76:AC76"/>
    <mergeCell ref="AD76:AH76"/>
    <mergeCell ref="C77:F77"/>
    <mergeCell ref="G77:L77"/>
    <mergeCell ref="M77:O77"/>
    <mergeCell ref="P77:Q77"/>
    <mergeCell ref="R77:S77"/>
    <mergeCell ref="T77:AC77"/>
    <mergeCell ref="AD77:AH77"/>
    <mergeCell ref="C78:F78"/>
    <mergeCell ref="G78:L78"/>
    <mergeCell ref="M78:O78"/>
    <mergeCell ref="P78:Q78"/>
    <mergeCell ref="R78:S78"/>
    <mergeCell ref="T78:AC78"/>
    <mergeCell ref="AD78:AH78"/>
    <mergeCell ref="C79:F79"/>
    <mergeCell ref="G79:L79"/>
    <mergeCell ref="M79:O79"/>
    <mergeCell ref="P79:Q79"/>
    <mergeCell ref="R79:S79"/>
    <mergeCell ref="T79:AC79"/>
    <mergeCell ref="AD79:AH79"/>
    <mergeCell ref="C80:F80"/>
    <mergeCell ref="G80:L80"/>
    <mergeCell ref="M80:O80"/>
    <mergeCell ref="P80:Q80"/>
    <mergeCell ref="R80:S80"/>
    <mergeCell ref="T80:AC80"/>
    <mergeCell ref="AD80:AH80"/>
    <mergeCell ref="C81:F81"/>
    <mergeCell ref="G81:L81"/>
    <mergeCell ref="M81:O81"/>
    <mergeCell ref="P81:Q81"/>
    <mergeCell ref="R81:S81"/>
    <mergeCell ref="T81:AC81"/>
    <mergeCell ref="AD81:AH81"/>
    <mergeCell ref="C82:F82"/>
    <mergeCell ref="G82:L82"/>
    <mergeCell ref="M82:O82"/>
    <mergeCell ref="P82:Q82"/>
    <mergeCell ref="R82:S82"/>
    <mergeCell ref="T82:AC82"/>
    <mergeCell ref="AD82:AH82"/>
    <mergeCell ref="C83:F83"/>
    <mergeCell ref="G83:L83"/>
    <mergeCell ref="M83:O83"/>
    <mergeCell ref="P83:Q83"/>
    <mergeCell ref="R83:S83"/>
    <mergeCell ref="T83:AC83"/>
    <mergeCell ref="AD83:AH83"/>
    <mergeCell ref="C84:F84"/>
    <mergeCell ref="G84:L84"/>
    <mergeCell ref="M84:O84"/>
    <mergeCell ref="P84:Q84"/>
    <mergeCell ref="R84:S84"/>
    <mergeCell ref="T84:AC84"/>
    <mergeCell ref="AD84:AH84"/>
    <mergeCell ref="C85:F85"/>
    <mergeCell ref="G85:L85"/>
    <mergeCell ref="M85:O85"/>
    <mergeCell ref="P85:Q85"/>
    <mergeCell ref="R85:S85"/>
    <mergeCell ref="T85:AC85"/>
    <mergeCell ref="AD85:AH85"/>
    <mergeCell ref="C86:F86"/>
    <mergeCell ref="G86:L86"/>
    <mergeCell ref="M86:O86"/>
    <mergeCell ref="P86:Q86"/>
    <mergeCell ref="R86:S86"/>
    <mergeCell ref="T86:AC86"/>
    <mergeCell ref="AD86:AH86"/>
    <mergeCell ref="C87:F87"/>
    <mergeCell ref="G87:L87"/>
    <mergeCell ref="M87:O87"/>
    <mergeCell ref="P87:Q87"/>
    <mergeCell ref="R87:S87"/>
    <mergeCell ref="T87:AC87"/>
    <mergeCell ref="AD87:AH87"/>
    <mergeCell ref="C88:F88"/>
    <mergeCell ref="G88:L88"/>
    <mergeCell ref="M88:O88"/>
    <mergeCell ref="P88:Q88"/>
    <mergeCell ref="R88:S88"/>
    <mergeCell ref="T88:AC88"/>
    <mergeCell ref="AD88:AH88"/>
    <mergeCell ref="C89:F89"/>
    <mergeCell ref="G89:L89"/>
    <mergeCell ref="M89:O89"/>
    <mergeCell ref="P89:Q89"/>
    <mergeCell ref="R89:S89"/>
    <mergeCell ref="T89:AC89"/>
    <mergeCell ref="AD89:AH89"/>
    <mergeCell ref="C90:F90"/>
    <mergeCell ref="G90:L90"/>
    <mergeCell ref="M90:O90"/>
    <mergeCell ref="P90:Q90"/>
    <mergeCell ref="R90:S90"/>
    <mergeCell ref="T90:AC90"/>
    <mergeCell ref="AD90:AH90"/>
    <mergeCell ref="C91:F91"/>
    <mergeCell ref="G91:L91"/>
    <mergeCell ref="M91:O91"/>
    <mergeCell ref="P91:Q91"/>
    <mergeCell ref="R91:S91"/>
    <mergeCell ref="T91:AC91"/>
    <mergeCell ref="AD91:AH91"/>
    <mergeCell ref="C92:F92"/>
    <mergeCell ref="G92:L92"/>
    <mergeCell ref="M92:O92"/>
    <mergeCell ref="P92:Q92"/>
    <mergeCell ref="R92:S92"/>
    <mergeCell ref="T92:AC92"/>
    <mergeCell ref="AD92:AH92"/>
    <mergeCell ref="C93:F93"/>
    <mergeCell ref="G93:L93"/>
    <mergeCell ref="M93:O93"/>
    <mergeCell ref="P93:Q93"/>
    <mergeCell ref="R93:S93"/>
    <mergeCell ref="T93:AC93"/>
    <mergeCell ref="AD93:AH93"/>
    <mergeCell ref="C94:F94"/>
    <mergeCell ref="G94:L94"/>
    <mergeCell ref="M94:O94"/>
    <mergeCell ref="P94:Q94"/>
    <mergeCell ref="R94:S94"/>
    <mergeCell ref="T94:AC94"/>
    <mergeCell ref="AD94:AH94"/>
    <mergeCell ref="C95:F95"/>
    <mergeCell ref="G95:L95"/>
    <mergeCell ref="M95:O95"/>
    <mergeCell ref="P95:Q95"/>
    <mergeCell ref="R95:S95"/>
    <mergeCell ref="T95:AC95"/>
    <mergeCell ref="AD95:AH95"/>
    <mergeCell ref="C96:F96"/>
    <mergeCell ref="G96:L96"/>
    <mergeCell ref="M96:O96"/>
    <mergeCell ref="P96:Q96"/>
    <mergeCell ref="R96:S96"/>
    <mergeCell ref="T96:AC96"/>
    <mergeCell ref="AD96:AH96"/>
    <mergeCell ref="C97:F97"/>
    <mergeCell ref="G97:L97"/>
    <mergeCell ref="M97:O97"/>
    <mergeCell ref="P97:Q97"/>
    <mergeCell ref="R97:S97"/>
    <mergeCell ref="T97:AC97"/>
    <mergeCell ref="AD97:AH97"/>
    <mergeCell ref="C98:F98"/>
    <mergeCell ref="G98:L98"/>
    <mergeCell ref="M98:O98"/>
    <mergeCell ref="P98:Q98"/>
    <mergeCell ref="R98:S98"/>
    <mergeCell ref="T98:AC98"/>
    <mergeCell ref="AD98:AH98"/>
    <mergeCell ref="C99:F99"/>
    <mergeCell ref="G99:L99"/>
    <mergeCell ref="M99:O99"/>
    <mergeCell ref="P99:Q99"/>
    <mergeCell ref="R99:S99"/>
    <mergeCell ref="T99:AC99"/>
    <mergeCell ref="AD99:AH99"/>
    <mergeCell ref="C100:F100"/>
    <mergeCell ref="G100:L100"/>
    <mergeCell ref="M100:O100"/>
    <mergeCell ref="P100:Q100"/>
    <mergeCell ref="R100:S100"/>
    <mergeCell ref="T100:AC100"/>
    <mergeCell ref="AD100:AH100"/>
    <mergeCell ref="C101:F101"/>
    <mergeCell ref="G101:L101"/>
    <mergeCell ref="M101:O101"/>
    <mergeCell ref="P101:Q101"/>
    <mergeCell ref="R101:S101"/>
    <mergeCell ref="T101:AC101"/>
    <mergeCell ref="AD101:AH101"/>
    <mergeCell ref="C102:F102"/>
    <mergeCell ref="G102:L102"/>
    <mergeCell ref="M102:O102"/>
    <mergeCell ref="P102:Q102"/>
    <mergeCell ref="R102:S102"/>
    <mergeCell ref="T102:AC102"/>
    <mergeCell ref="AD102:AH102"/>
    <mergeCell ref="C103:F103"/>
    <mergeCell ref="G103:L103"/>
    <mergeCell ref="M103:O103"/>
    <mergeCell ref="P103:Q103"/>
    <mergeCell ref="R103:S103"/>
    <mergeCell ref="T103:AC103"/>
    <mergeCell ref="AD103:AH103"/>
    <mergeCell ref="C104:F104"/>
    <mergeCell ref="G104:L104"/>
    <mergeCell ref="M104:O104"/>
    <mergeCell ref="P104:Q104"/>
    <mergeCell ref="R104:S104"/>
    <mergeCell ref="T104:AC104"/>
    <mergeCell ref="AD104:AH104"/>
    <mergeCell ref="C105:F105"/>
    <mergeCell ref="G105:L105"/>
    <mergeCell ref="M105:O105"/>
    <mergeCell ref="P105:Q105"/>
    <mergeCell ref="R105:S105"/>
    <mergeCell ref="T105:AC105"/>
    <mergeCell ref="AD105:AH105"/>
    <mergeCell ref="C106:F106"/>
    <mergeCell ref="G106:L106"/>
    <mergeCell ref="M106:O106"/>
    <mergeCell ref="P106:Q106"/>
    <mergeCell ref="R106:S106"/>
    <mergeCell ref="T106:AC106"/>
    <mergeCell ref="AD106:AH106"/>
    <mergeCell ref="C107:F107"/>
    <mergeCell ref="G107:L107"/>
    <mergeCell ref="M107:O107"/>
    <mergeCell ref="P107:Q107"/>
    <mergeCell ref="R107:S107"/>
    <mergeCell ref="T107:AC107"/>
    <mergeCell ref="AD107:AH107"/>
    <mergeCell ref="C108:F108"/>
    <mergeCell ref="G108:L108"/>
    <mergeCell ref="M108:O108"/>
    <mergeCell ref="P108:Q108"/>
    <mergeCell ref="R108:S108"/>
    <mergeCell ref="T108:AC108"/>
    <mergeCell ref="AD108:AH108"/>
    <mergeCell ref="C109:F109"/>
    <mergeCell ref="G109:L109"/>
    <mergeCell ref="M109:O109"/>
    <mergeCell ref="P109:Q109"/>
    <mergeCell ref="R109:S109"/>
    <mergeCell ref="T109:AC109"/>
    <mergeCell ref="AD109:AH109"/>
    <mergeCell ref="C110:F110"/>
    <mergeCell ref="G110:L110"/>
    <mergeCell ref="M110:O110"/>
    <mergeCell ref="P110:Q110"/>
    <mergeCell ref="R110:S110"/>
    <mergeCell ref="T110:AC110"/>
    <mergeCell ref="AD110:AH110"/>
    <mergeCell ref="C111:F111"/>
    <mergeCell ref="M111:O111"/>
    <mergeCell ref="P111:Q111"/>
    <mergeCell ref="R111:S111"/>
    <mergeCell ref="T111:AC111"/>
    <mergeCell ref="AD111:AH111"/>
    <mergeCell ref="A112:AH112"/>
    <mergeCell ref="A4:A7"/>
    <mergeCell ref="B4:B7"/>
    <mergeCell ref="AI4:AI7"/>
    <mergeCell ref="C5:F7"/>
    <mergeCell ref="G5:L7"/>
    <mergeCell ref="M5:O7"/>
    <mergeCell ref="P5:Q7"/>
    <mergeCell ref="R5:S7"/>
    <mergeCell ref="T5:AC7"/>
    <mergeCell ref="AD5:AH7"/>
  </mergeCells>
  <printOptions horizontalCentered="1"/>
  <pageMargins left="0" right="0" top="0" bottom="0" header="0" footer="0"/>
  <pageSetup paperSize="9" scale="41" fitToHeight="0" orientation="landscape" horizontalDpi="600"/>
  <headerFooter/>
  <rowBreaks count="1" manualBreakCount="1">
    <brk id="94" max="3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WWO_wpscloud_20230810213114-cfd8f7d3cc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含会费不含党建</vt:lpstr>
      <vt:lpstr>含会费含党建</vt:lpstr>
      <vt:lpstr>不含会费</vt:lpstr>
      <vt:lpstr>信息化建设情况</vt:lpstr>
      <vt:lpstr>信息化建设情况 (2)</vt:lpstr>
      <vt:lpstr>证书统计</vt:lpstr>
      <vt:lpstr>附件</vt:lpstr>
      <vt:lpstr>Sheet2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lyuuuuuj</cp:lastModifiedBy>
  <dcterms:created xsi:type="dcterms:W3CDTF">2022-09-06T03:07:00Z</dcterms:created>
  <cp:lastPrinted>2022-11-02T06:54:00Z</cp:lastPrinted>
  <dcterms:modified xsi:type="dcterms:W3CDTF">2023-09-20T08:50:05Z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0264B613118B40409EA2BF561E7EF547_13</vt:lpwstr>
  </property>
  <property fmtid="{D5CDD505-2E9C-101B-9397-08002B2CF9AE}" pid="3" name="KSOProductBuildVer">
    <vt:lpwstr>2052-12.1.0.15374</vt:lpwstr>
  </property>
</Properties>
</file>